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slicerCaches/slicerCache1.xml" ContentType="application/vnd.ms-excel.slicerCache+xml"/>
  <Override PartName="/xl/slicerCaches/slicerCache2.xml" ContentType="application/vnd.ms-excel.slicerCach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licers/slicer1.xml" ContentType="application/vnd.ms-excel.slicer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00" windowHeight="9528" tabRatio="462"/>
  </bookViews>
  <sheets>
    <sheet name="LANA MINERAL" sheetId="2" r:id="rId1"/>
    <sheet name="MEMBRANAS" sheetId="3" r:id="rId2"/>
    <sheet name="FIJACIONES" sheetId="6" r:id="rId3"/>
  </sheets>
  <definedNames>
    <definedName name="_xlnm._FilterDatabase" localSheetId="0" hidden="1">'LANA MINERAL'!$D$1:$R$150</definedName>
    <definedName name="SegmentaciónDeDatos_Aplicación">#N/A</definedName>
    <definedName name="SegmentaciónDeDatos_Lambda">#N/A</definedName>
    <definedName name="SegmentaciónDeDatos_MW">#N/A</definedName>
    <definedName name="SegmentaciónDeDatos_Servicio_TARIFA">#N/A</definedName>
  </definedNames>
  <calcPr calcId="125725"/>
  <extLst xmlns:x15="http://schemas.microsoft.com/office/spreadsheetml/2010/11/main">
    <ext xmlns:x14="http://schemas.microsoft.com/office/spreadsheetml/2009/9/main" uri="{79F54976-1DA5-4618-B147-4CDE4B953A38}">
      <x14:workbookPr/>
    </ext>
    <ext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</x15:slicerCaches>
    </ext>
  </extLst>
</workbook>
</file>

<file path=xl/calcChain.xml><?xml version="1.0" encoding="utf-8"?>
<calcChain xmlns="http://schemas.openxmlformats.org/spreadsheetml/2006/main">
  <c r="R71" i="2"/>
  <c r="R72"/>
  <c r="R29" l="1"/>
  <c r="R30"/>
  <c r="R31"/>
  <c r="R32"/>
  <c r="P85" l="1"/>
  <c r="P86"/>
  <c r="P87"/>
  <c r="P88"/>
  <c r="P59"/>
  <c r="R85" l="1"/>
  <c r="R86"/>
  <c r="R87"/>
  <c r="R88"/>
  <c r="P81" l="1"/>
  <c r="R81" s="1"/>
  <c r="P80"/>
  <c r="R80" s="1"/>
  <c r="P79"/>
  <c r="R79" s="1"/>
  <c r="P78"/>
  <c r="R78" s="1"/>
  <c r="P77"/>
  <c r="R77" s="1"/>
  <c r="P76"/>
  <c r="R76" s="1"/>
  <c r="P75"/>
  <c r="R75" s="1"/>
  <c r="P74"/>
  <c r="R74" s="1"/>
  <c r="P73"/>
  <c r="R73" s="1"/>
  <c r="J76"/>
  <c r="J80"/>
  <c r="J2" l="1"/>
  <c r="J7"/>
  <c r="J6"/>
  <c r="J5"/>
  <c r="J33"/>
  <c r="J34"/>
  <c r="J35"/>
  <c r="J36"/>
  <c r="J37"/>
  <c r="P112"/>
  <c r="R112" s="1"/>
  <c r="R97"/>
  <c r="J125"/>
  <c r="R34"/>
  <c r="R35"/>
  <c r="R36"/>
  <c r="R33"/>
  <c r="R37"/>
  <c r="R41"/>
  <c r="R42"/>
  <c r="R43"/>
  <c r="R44"/>
  <c r="J40"/>
  <c r="R39"/>
  <c r="R38"/>
  <c r="R40"/>
  <c r="R107"/>
  <c r="R108"/>
  <c r="R109"/>
  <c r="R7"/>
  <c r="R8"/>
  <c r="R9"/>
  <c r="R10"/>
  <c r="R5"/>
  <c r="R6"/>
  <c r="R12"/>
  <c r="R13"/>
  <c r="R14"/>
  <c r="R15"/>
  <c r="R16"/>
  <c r="R11"/>
  <c r="R89"/>
  <c r="R90"/>
  <c r="R91"/>
  <c r="R92"/>
  <c r="R93"/>
  <c r="R94"/>
  <c r="R98"/>
  <c r="R99"/>
  <c r="R100"/>
  <c r="R101"/>
  <c r="R102"/>
  <c r="R105"/>
  <c r="P45"/>
  <c r="R45" s="1"/>
  <c r="P46"/>
  <c r="R46" s="1"/>
  <c r="P47"/>
  <c r="R47" s="1"/>
  <c r="P48"/>
  <c r="R48" s="1"/>
  <c r="P49"/>
  <c r="R49" s="1"/>
  <c r="P113"/>
  <c r="R113" s="1"/>
  <c r="P114"/>
  <c r="R114" s="1"/>
  <c r="P115"/>
  <c r="R115" s="1"/>
  <c r="P116"/>
  <c r="R116" s="1"/>
  <c r="P117"/>
  <c r="R117" s="1"/>
  <c r="P118"/>
  <c r="R118" s="1"/>
  <c r="P119"/>
  <c r="R119" s="1"/>
  <c r="P84"/>
  <c r="R84" s="1"/>
  <c r="P82"/>
  <c r="R82" s="1"/>
  <c r="P83"/>
  <c r="R83" s="1"/>
  <c r="P63"/>
  <c r="R63" s="1"/>
  <c r="P64"/>
  <c r="R64" s="1"/>
  <c r="P65"/>
  <c r="R65" s="1"/>
  <c r="P66"/>
  <c r="R66" s="1"/>
  <c r="P67"/>
  <c r="R67" s="1"/>
  <c r="P68"/>
  <c r="R68" s="1"/>
  <c r="P69"/>
  <c r="R69" s="1"/>
  <c r="P17"/>
  <c r="R17" s="1"/>
  <c r="P18"/>
  <c r="R18" s="1"/>
  <c r="P19"/>
  <c r="R19" s="1"/>
  <c r="P20"/>
  <c r="R20" s="1"/>
  <c r="P21"/>
  <c r="R21" s="1"/>
  <c r="P22"/>
  <c r="R22" s="1"/>
  <c r="P23"/>
  <c r="R23" s="1"/>
  <c r="P24"/>
  <c r="R24" s="1"/>
  <c r="P25"/>
  <c r="R25" s="1"/>
  <c r="P26"/>
  <c r="R26" s="1"/>
  <c r="P27"/>
  <c r="R27" s="1"/>
  <c r="P28"/>
  <c r="R28" s="1"/>
  <c r="P2"/>
  <c r="R2" s="1"/>
  <c r="P58"/>
  <c r="R58" s="1"/>
  <c r="R59"/>
  <c r="P60"/>
  <c r="R60" s="1"/>
  <c r="P61"/>
  <c r="R61" s="1"/>
  <c r="P62"/>
  <c r="R62" s="1"/>
  <c r="P145"/>
  <c r="R145" s="1"/>
  <c r="P146"/>
  <c r="R146" s="1"/>
  <c r="P147"/>
  <c r="R147" s="1"/>
  <c r="P148"/>
  <c r="R148" s="1"/>
  <c r="P149"/>
  <c r="R149" s="1"/>
  <c r="P150"/>
  <c r="R150" s="1"/>
  <c r="P70"/>
  <c r="R70" s="1"/>
  <c r="P53"/>
  <c r="R53" s="1"/>
  <c r="P54"/>
  <c r="R54" s="1"/>
  <c r="P55"/>
  <c r="R55" s="1"/>
  <c r="P56"/>
  <c r="R56" s="1"/>
  <c r="P57"/>
  <c r="R57" s="1"/>
  <c r="P134"/>
  <c r="R134" s="1"/>
  <c r="P135"/>
  <c r="R135" s="1"/>
  <c r="P136"/>
  <c r="R136" s="1"/>
  <c r="P137"/>
  <c r="R137" s="1"/>
  <c r="P138"/>
  <c r="R138" s="1"/>
  <c r="P139"/>
  <c r="R139" s="1"/>
  <c r="P140"/>
  <c r="R140" s="1"/>
  <c r="P141"/>
  <c r="R141" s="1"/>
  <c r="P142"/>
  <c r="R142" s="1"/>
  <c r="P143"/>
  <c r="R143" s="1"/>
  <c r="P144"/>
  <c r="R144" s="1"/>
  <c r="P133"/>
  <c r="R133" s="1"/>
  <c r="P131"/>
  <c r="R131" s="1"/>
  <c r="P132"/>
  <c r="R132" s="1"/>
  <c r="P127"/>
  <c r="R127" s="1"/>
  <c r="P128"/>
  <c r="R128" s="1"/>
  <c r="P129"/>
  <c r="R129" s="1"/>
  <c r="P130"/>
  <c r="R130" s="1"/>
  <c r="P126"/>
  <c r="R126" s="1"/>
  <c r="P125"/>
  <c r="R125" s="1"/>
  <c r="P106"/>
  <c r="R106" s="1"/>
  <c r="P120"/>
  <c r="R120" s="1"/>
  <c r="P121"/>
  <c r="R121" s="1"/>
  <c r="P122"/>
  <c r="R122" s="1"/>
  <c r="P123"/>
  <c r="R123" s="1"/>
  <c r="P124"/>
  <c r="R124" s="1"/>
  <c r="P110"/>
  <c r="R110" s="1"/>
  <c r="P111"/>
  <c r="R111" s="1"/>
  <c r="P3"/>
  <c r="R3" s="1"/>
  <c r="P4"/>
  <c r="R4" s="1"/>
  <c r="P104"/>
  <c r="R104" s="1"/>
  <c r="P103"/>
  <c r="R103" s="1"/>
  <c r="P96"/>
  <c r="R96" s="1"/>
  <c r="P95"/>
  <c r="R95" s="1"/>
  <c r="J95"/>
  <c r="J96"/>
  <c r="J145"/>
  <c r="J62"/>
  <c r="J61"/>
  <c r="J60"/>
  <c r="J59"/>
  <c r="J69"/>
  <c r="J68"/>
  <c r="J67"/>
  <c r="J66"/>
  <c r="J28"/>
  <c r="J27"/>
  <c r="J26"/>
  <c r="J25"/>
  <c r="J24"/>
  <c r="J23"/>
  <c r="J22"/>
  <c r="J21"/>
  <c r="J20"/>
  <c r="J19"/>
  <c r="J18"/>
  <c r="J17"/>
  <c r="J137"/>
  <c r="J135"/>
  <c r="J144"/>
  <c r="J142"/>
  <c r="J148"/>
  <c r="J130"/>
  <c r="J128"/>
</calcChain>
</file>

<file path=xl/comments1.xml><?xml version="1.0" encoding="utf-8"?>
<comments xmlns="http://schemas.openxmlformats.org/spreadsheetml/2006/main">
  <authors>
    <author>MATTOST</author>
    <author>DELRIOO</author>
  </authors>
  <commentList>
    <comment ref="I73" authorId="0">
      <text>
        <r>
          <rPr>
            <b/>
            <sz val="9"/>
            <color indexed="81"/>
            <rFont val="Tahoma"/>
            <family val="2"/>
          </rPr>
          <t>MATTOST:</t>
        </r>
        <r>
          <rPr>
            <sz val="9"/>
            <color indexed="81"/>
            <rFont val="Tahoma"/>
            <family val="2"/>
          </rPr>
          <t xml:space="preserve">
Este producto en Surdulica es un "S" y en NB un "B"</t>
        </r>
      </text>
    </comment>
    <comment ref="M96" authorId="1">
      <text>
        <r>
          <rPr>
            <b/>
            <sz val="9"/>
            <color indexed="81"/>
            <rFont val="Tahoma"/>
            <family val="2"/>
          </rPr>
          <t>DELRIOO:</t>
        </r>
        <r>
          <rPr>
            <sz val="9"/>
            <color indexed="81"/>
            <rFont val="Tahoma"/>
            <family val="2"/>
          </rPr>
          <t xml:space="preserve">
Confirmar
</t>
        </r>
      </text>
    </comment>
  </commentList>
</comments>
</file>

<file path=xl/sharedStrings.xml><?xml version="1.0" encoding="utf-8"?>
<sst xmlns="http://schemas.openxmlformats.org/spreadsheetml/2006/main" count="1219" uniqueCount="150">
  <si>
    <t>Ultracoustic P</t>
  </si>
  <si>
    <t>Ultracoustic R</t>
  </si>
  <si>
    <t>Ultracoustic Absorción</t>
  </si>
  <si>
    <t>Naturoll 032</t>
  </si>
  <si>
    <t xml:space="preserve">Código producto </t>
  </si>
  <si>
    <t xml:space="preserve">Servicio </t>
  </si>
  <si>
    <t>Uds. Paquete</t>
  </si>
  <si>
    <t>m2 paquete</t>
  </si>
  <si>
    <t>Paquete por palet</t>
  </si>
  <si>
    <t>m2 palet</t>
  </si>
  <si>
    <t>C</t>
  </si>
  <si>
    <t>RT</t>
  </si>
  <si>
    <t>Lambda</t>
  </si>
  <si>
    <t>(* Bisectado)</t>
  </si>
  <si>
    <t xml:space="preserve">Barrera Fónica </t>
  </si>
  <si>
    <t>Panel Sin Revestir (TP116)</t>
  </si>
  <si>
    <t>Panel Kraft (TP216)</t>
  </si>
  <si>
    <t>Panel Plus (TP138)</t>
  </si>
  <si>
    <t>Panel Plus Kraft (TP238)</t>
  </si>
  <si>
    <t>Panel Chimenea</t>
  </si>
  <si>
    <t>Manta Kraft (TI212)</t>
  </si>
  <si>
    <t>Manta Aluminio (TI312)</t>
  </si>
  <si>
    <t>Manta Sin Revestir (Classic 044)</t>
  </si>
  <si>
    <t>Manta Reforzada (TM415)</t>
  </si>
  <si>
    <t>HOMESEAL LDS 0.04</t>
  </si>
  <si>
    <t>HOMESEAL LDS 0.02 UV</t>
  </si>
  <si>
    <t xml:space="preserve">HOMESEAL LDS 100 </t>
  </si>
  <si>
    <t xml:space="preserve">HOMESEAL LDS Flex Plus </t>
  </si>
  <si>
    <t>HOMESEAL LDS Solimur</t>
  </si>
  <si>
    <t>Código producto</t>
  </si>
  <si>
    <t>largo (m)</t>
  </si>
  <si>
    <t>peso (g/m2)</t>
  </si>
  <si>
    <t>m2/ rollo</t>
  </si>
  <si>
    <t>rollo/ palet</t>
  </si>
  <si>
    <t>m2/ palet</t>
  </si>
  <si>
    <t>HOMESEAL LDS MANGUITO (15-22 mm)</t>
  </si>
  <si>
    <t xml:space="preserve">Manguito </t>
  </si>
  <si>
    <t>altura (mm)</t>
  </si>
  <si>
    <t>HOMESEAL LDS SOLIPLAN -1</t>
  </si>
  <si>
    <t>HOMESEAL LDS SOLIFIT -1</t>
  </si>
  <si>
    <t xml:space="preserve">HOMESEAL LDS Solifit - 2 </t>
  </si>
  <si>
    <t>Contenido (ml)</t>
  </si>
  <si>
    <t>Naturoll 035</t>
  </si>
  <si>
    <t xml:space="preserve">Aplicación </t>
  </si>
  <si>
    <t xml:space="preserve">Tabiquería interior </t>
  </si>
  <si>
    <t>Suelo</t>
  </si>
  <si>
    <t>Trasdosado</t>
  </si>
  <si>
    <t>Fachada ventilada</t>
  </si>
  <si>
    <t>SATE</t>
  </si>
  <si>
    <t>Panel  chimenea</t>
  </si>
  <si>
    <t>Cubierta</t>
  </si>
  <si>
    <t>Naves industriales</t>
  </si>
  <si>
    <t xml:space="preserve">Frame construction </t>
  </si>
  <si>
    <t>Sistema estanqueidad</t>
  </si>
  <si>
    <t>Etech.</t>
  </si>
  <si>
    <t>PF</t>
  </si>
  <si>
    <t>x</t>
  </si>
  <si>
    <t>Espesor (mm)</t>
  </si>
  <si>
    <t>Ancho (mm)</t>
  </si>
  <si>
    <t>Largo (mm)</t>
  </si>
  <si>
    <t>Ligante</t>
  </si>
  <si>
    <t xml:space="preserve">Lana de vidrio </t>
  </si>
  <si>
    <t xml:space="preserve">Lana de roca </t>
  </si>
  <si>
    <t>Acústica</t>
  </si>
  <si>
    <t>SmartRoof Thermal</t>
  </si>
  <si>
    <t>SmartRoof Top</t>
  </si>
  <si>
    <t>MW</t>
  </si>
  <si>
    <t>Lana de roca</t>
  </si>
  <si>
    <t>Ultracoustic Plus P</t>
  </si>
  <si>
    <t>Ultracoustic Plus R</t>
  </si>
  <si>
    <t>Ultracoustic Plus Kraft</t>
  </si>
  <si>
    <t>SmartAcoustiK 7</t>
  </si>
  <si>
    <t>A</t>
  </si>
  <si>
    <t>B</t>
  </si>
  <si>
    <t>S</t>
  </si>
  <si>
    <t>SmartFloor TP</t>
  </si>
  <si>
    <t>SmartFloor TP-ST</t>
  </si>
  <si>
    <t>HOMESEAL LDS BLACK UV TAPE</t>
  </si>
  <si>
    <t>SmartFacade 35 Rock</t>
  </si>
  <si>
    <t>SmartWall FKD-S Thermal</t>
  </si>
  <si>
    <t xml:space="preserve">APLICACIÓN </t>
  </si>
  <si>
    <t>NOMBRE</t>
  </si>
  <si>
    <t>Unidad venta</t>
  </si>
  <si>
    <t>Espesor</t>
  </si>
  <si>
    <t xml:space="preserve">ancho </t>
  </si>
  <si>
    <t xml:space="preserve">Uds/caja </t>
  </si>
  <si>
    <t>Rollo</t>
  </si>
  <si>
    <t>2 (m)</t>
  </si>
  <si>
    <t xml:space="preserve">HOMESEAL LDS 2 </t>
  </si>
  <si>
    <t>1,5 (m)</t>
  </si>
  <si>
    <t>Caja</t>
  </si>
  <si>
    <t>M-15-22</t>
  </si>
  <si>
    <t>150 (mm)</t>
  </si>
  <si>
    <t>60 (mm)</t>
  </si>
  <si>
    <t>25.000 (mm)</t>
  </si>
  <si>
    <t>25 (mm)</t>
  </si>
  <si>
    <t>25 (metro lineal)</t>
  </si>
  <si>
    <t>3*</t>
  </si>
  <si>
    <t>2*</t>
  </si>
  <si>
    <t>(2x7.200)</t>
  </si>
  <si>
    <t>(2x6.000)</t>
  </si>
  <si>
    <t>(2x5.250)</t>
  </si>
  <si>
    <t>(2x6.100)</t>
  </si>
  <si>
    <t>(2x5.100)</t>
  </si>
  <si>
    <t>(2x4.250)</t>
  </si>
  <si>
    <t>Servicio TARIFA</t>
  </si>
  <si>
    <t>SmartFacade 32 BP</t>
  </si>
  <si>
    <t>SmartFacade 35 BR</t>
  </si>
  <si>
    <t>SmartWall FKD-S Perimeter</t>
  </si>
  <si>
    <t>100 uds</t>
  </si>
  <si>
    <t>-</t>
  </si>
  <si>
    <t>Smart Facade Fire Barrier System</t>
  </si>
  <si>
    <t>Superficie * (s/ETAG 014)</t>
  </si>
  <si>
    <t xml:space="preserve">NOMBRE </t>
  </si>
  <si>
    <t>FOTO</t>
  </si>
  <si>
    <t>A, B, C, D, E</t>
  </si>
  <si>
    <t xml:space="preserve">INCO </t>
  </si>
  <si>
    <t xml:space="preserve">50 - 60 </t>
  </si>
  <si>
    <t>INCO II</t>
  </si>
  <si>
    <t xml:space="preserve">Fachada ventilada </t>
  </si>
  <si>
    <t>sobre placa cementicia</t>
  </si>
  <si>
    <t>ISO PLUS II</t>
  </si>
  <si>
    <t>40 - 50</t>
  </si>
  <si>
    <t>SUPER ISO II MT</t>
  </si>
  <si>
    <t>50 - 60</t>
  </si>
  <si>
    <t xml:space="preserve">SATE </t>
  </si>
  <si>
    <t>Arandela supletoria diam.110m</t>
  </si>
  <si>
    <t>Tapón anclaje</t>
  </si>
  <si>
    <t>Tapa de lana mineral diam.70mm</t>
  </si>
  <si>
    <t>Cubierta plana</t>
  </si>
  <si>
    <t xml:space="preserve">Deck </t>
  </si>
  <si>
    <t>EVB DF</t>
  </si>
  <si>
    <t>ETANCOPLAST HP4L</t>
  </si>
  <si>
    <t>Hormigón</t>
  </si>
  <si>
    <t>ETANCOPLAST HP6L</t>
  </si>
  <si>
    <t>SmartFacade Black 35</t>
  </si>
  <si>
    <t>2021 Precio</t>
  </si>
  <si>
    <t>PRODUCTO</t>
  </si>
  <si>
    <t>2021</t>
  </si>
  <si>
    <t>500 uds</t>
  </si>
  <si>
    <t>250 uds</t>
  </si>
  <si>
    <t>200 uds</t>
  </si>
  <si>
    <t>300 uds</t>
  </si>
  <si>
    <t>ETANCOPLAST HP4L + Tornillo EGB</t>
  </si>
  <si>
    <t>1000 uds</t>
  </si>
  <si>
    <t>Tornillo EGB</t>
  </si>
  <si>
    <t>Arandela tornillo Betofast DF TH</t>
  </si>
  <si>
    <t>Tornillo Betofast DF TH</t>
  </si>
  <si>
    <t>Tornillo Betofast TB TX</t>
  </si>
  <si>
    <t>Precio ud (unidad venta CAJA)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</si>
</sst>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_€_-;\-* #,##0\ _€_-;_-* &quot;-&quot;??\ _€_-;_-@_-"/>
  </numFmts>
  <fonts count="1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43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5" fontId="7" fillId="0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43" fontId="10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11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3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0" xfId="1" applyNumberFormat="1" applyFont="1" applyFill="1" applyBorder="1" applyAlignment="1">
      <alignment horizontal="center" vertical="center"/>
    </xf>
    <xf numFmtId="43" fontId="14" fillId="0" borderId="0" xfId="1" applyFont="1" applyFill="1" applyBorder="1" applyAlignment="1">
      <alignment horizontal="center" vertical="center"/>
    </xf>
    <xf numFmtId="43" fontId="14" fillId="0" borderId="0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0" fillId="0" borderId="2" xfId="0" applyBorder="1" applyAlignment="1">
      <alignment horizontal="left" vertical="top" wrapText="1"/>
    </xf>
    <xf numFmtId="164" fontId="16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</cellXfs>
  <cellStyles count="5">
    <cellStyle name="Millares" xfId="1" builtinId="3"/>
    <cellStyle name="Normal" xfId="0" builtinId="0"/>
    <cellStyle name="Normal 2" xfId="2"/>
    <cellStyle name="Normal 2 2" xfId="3"/>
    <cellStyle name="Percent 2" xfId="4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.000\ _€_-;\-* #,##0.000\ _€_-;_-* &quot;-&quot;??\ _€_-;_-@_-"/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_€_-;\-* #,##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_€_-;\-* #,##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.000\ _€_-;\-* #,##0.0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alcChain" Target="calcChain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92364</xdr:colOff>
      <xdr:row>0</xdr:row>
      <xdr:rowOff>75045</xdr:rowOff>
    </xdr:from>
    <xdr:to>
      <xdr:col>1</xdr:col>
      <xdr:colOff>1082964</xdr:colOff>
      <xdr:row>13</xdr:row>
      <xdr:rowOff>167409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3" name="Aplicación 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plicación 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92364" y="75045"/>
              <a:ext cx="1828800" cy="30191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93519</xdr:colOff>
      <xdr:row>14</xdr:row>
      <xdr:rowOff>34636</xdr:rowOff>
    </xdr:from>
    <xdr:to>
      <xdr:col>1</xdr:col>
      <xdr:colOff>1084119</xdr:colOff>
      <xdr:row>18</xdr:row>
      <xdr:rowOff>161636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4" name="MW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W"/>
            </a:graphicData>
          </a:graphic>
        </xdr:graphicFrame>
      </mc:Choice>
      <mc:Fallback>
        <xdr:sp macro="" textlink="">
          <xdr:nvSpPr>
            <xdr:cNvPr id="3" name="2 Rectángulo"/>
            <xdr:cNvSpPr>
              <a:spLocks noTextEdit="1"/>
            </xdr:cNvSpPr>
          </xdr:nvSpPr>
          <xdr:spPr>
            <a:xfrm>
              <a:off x="93519" y="3169227"/>
              <a:ext cx="1828800" cy="9582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64655</xdr:colOff>
      <xdr:row>19</xdr:row>
      <xdr:rowOff>46182</xdr:rowOff>
    </xdr:from>
    <xdr:to>
      <xdr:col>1</xdr:col>
      <xdr:colOff>1055255</xdr:colOff>
      <xdr:row>25</xdr:row>
      <xdr:rowOff>17318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5" name="Servicio TARIF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rvicio TARIFA"/>
            </a:graphicData>
          </a:graphic>
        </xdr:graphicFrame>
      </mc:Choice>
      <mc:Fallback>
        <xdr:sp macro="" textlink="">
          <xdr:nvSpPr>
            <xdr:cNvPr id="4" name="3 Rectángulo"/>
            <xdr:cNvSpPr>
              <a:spLocks noTextEdit="1"/>
            </xdr:cNvSpPr>
          </xdr:nvSpPr>
          <xdr:spPr>
            <a:xfrm>
              <a:off x="64655" y="4219864"/>
              <a:ext cx="1828800" cy="12180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64655</xdr:colOff>
      <xdr:row>25</xdr:row>
      <xdr:rowOff>115455</xdr:rowOff>
    </xdr:from>
    <xdr:to>
      <xdr:col>1</xdr:col>
      <xdr:colOff>1055255</xdr:colOff>
      <xdr:row>37</xdr:row>
      <xdr:rowOff>61090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6" name="Lambd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ambda"/>
            </a:graphicData>
          </a:graphic>
        </xdr:graphicFrame>
      </mc:Choice>
      <mc:Fallback>
        <xdr:sp macro="" textlink="">
          <xdr:nvSpPr>
            <xdr:cNvPr id="5" name="4 Rectángulo"/>
            <xdr:cNvSpPr>
              <a:spLocks noTextEdit="1"/>
            </xdr:cNvSpPr>
          </xdr:nvSpPr>
          <xdr:spPr>
            <a:xfrm>
              <a:off x="64655" y="5536046"/>
              <a:ext cx="1828800" cy="24394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2018394</xdr:colOff>
      <xdr:row>0</xdr:row>
      <xdr:rowOff>716643</xdr:rowOff>
    </xdr:from>
    <xdr:to>
      <xdr:col>3</xdr:col>
      <xdr:colOff>2668570</xdr:colOff>
      <xdr:row>3</xdr:row>
      <xdr:rowOff>103868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09001" y="716643"/>
          <a:ext cx="650176" cy="598261"/>
        </a:xfrm>
        <a:prstGeom prst="rect">
          <a:avLst/>
        </a:prstGeom>
      </xdr:spPr>
    </xdr:pic>
    <xdr:clientData/>
  </xdr:twoCellAnchor>
  <xdr:twoCellAnchor editAs="oneCell">
    <xdr:from>
      <xdr:col>3</xdr:col>
      <xdr:colOff>1374741</xdr:colOff>
      <xdr:row>4</xdr:row>
      <xdr:rowOff>34964</xdr:rowOff>
    </xdr:from>
    <xdr:to>
      <xdr:col>3</xdr:col>
      <xdr:colOff>3164115</xdr:colOff>
      <xdr:row>7</xdr:row>
      <xdr:rowOff>66659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8376794" y="979482"/>
          <a:ext cx="766481" cy="1789374"/>
        </a:xfrm>
        <a:prstGeom prst="rect">
          <a:avLst/>
        </a:prstGeom>
      </xdr:spPr>
    </xdr:pic>
    <xdr:clientData/>
  </xdr:twoCellAnchor>
  <xdr:twoCellAnchor editAs="oneCell">
    <xdr:from>
      <xdr:col>3</xdr:col>
      <xdr:colOff>564916</xdr:colOff>
      <xdr:row>8</xdr:row>
      <xdr:rowOff>120884</xdr:rowOff>
    </xdr:from>
    <xdr:to>
      <xdr:col>3</xdr:col>
      <xdr:colOff>3765550</xdr:colOff>
      <xdr:row>13</xdr:row>
      <xdr:rowOff>56558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8088608" y="988717"/>
          <a:ext cx="1126299" cy="3200634"/>
        </a:xfrm>
        <a:prstGeom prst="rect">
          <a:avLst/>
        </a:prstGeom>
      </xdr:spPr>
    </xdr:pic>
    <xdr:clientData/>
  </xdr:twoCellAnchor>
  <xdr:twoCellAnchor editAs="oneCell">
    <xdr:from>
      <xdr:col>3</xdr:col>
      <xdr:colOff>222053</xdr:colOff>
      <xdr:row>15</xdr:row>
      <xdr:rowOff>165297</xdr:rowOff>
    </xdr:from>
    <xdr:to>
      <xdr:col>3</xdr:col>
      <xdr:colOff>4640669</xdr:colOff>
      <xdr:row>20</xdr:row>
      <xdr:rowOff>177802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5400000">
          <a:off x="8314280" y="2131470"/>
          <a:ext cx="1203130" cy="4414534"/>
        </a:xfrm>
        <a:prstGeom prst="rect">
          <a:avLst/>
        </a:prstGeom>
      </xdr:spPr>
    </xdr:pic>
    <xdr:clientData/>
  </xdr:twoCellAnchor>
  <xdr:twoCellAnchor editAs="oneCell">
    <xdr:from>
      <xdr:col>3</xdr:col>
      <xdr:colOff>308429</xdr:colOff>
      <xdr:row>22</xdr:row>
      <xdr:rowOff>217713</xdr:rowOff>
    </xdr:from>
    <xdr:to>
      <xdr:col>3</xdr:col>
      <xdr:colOff>3871039</xdr:colOff>
      <xdr:row>28</xdr:row>
      <xdr:rowOff>27214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7957133" y="4294284"/>
          <a:ext cx="1238251" cy="3562610"/>
        </a:xfrm>
        <a:prstGeom prst="rect">
          <a:avLst/>
        </a:prstGeom>
      </xdr:spPr>
    </xdr:pic>
    <xdr:clientData/>
  </xdr:twoCellAnchor>
  <xdr:twoCellAnchor editAs="oneCell">
    <xdr:from>
      <xdr:col>3</xdr:col>
      <xdr:colOff>1168400</xdr:colOff>
      <xdr:row>29</xdr:row>
      <xdr:rowOff>50801</xdr:rowOff>
    </xdr:from>
    <xdr:to>
      <xdr:col>3</xdr:col>
      <xdr:colOff>2495550</xdr:colOff>
      <xdr:row>29</xdr:row>
      <xdr:rowOff>1314451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16484" t="6821" r="7917" b="21197"/>
        <a:stretch/>
      </xdr:blipFill>
      <xdr:spPr>
        <a:xfrm>
          <a:off x="7654925" y="6956426"/>
          <a:ext cx="1327150" cy="12636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1238250</xdr:colOff>
      <xdr:row>30</xdr:row>
      <xdr:rowOff>38101</xdr:rowOff>
    </xdr:from>
    <xdr:to>
      <xdr:col>3</xdr:col>
      <xdr:colOff>2605368</xdr:colOff>
      <xdr:row>30</xdr:row>
      <xdr:rowOff>1060451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t="6745" r="28509" b="39453"/>
        <a:stretch/>
      </xdr:blipFill>
      <xdr:spPr>
        <a:xfrm>
          <a:off x="7724775" y="8429626"/>
          <a:ext cx="1367118" cy="10223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31</xdr:row>
      <xdr:rowOff>31750</xdr:rowOff>
    </xdr:from>
    <xdr:to>
      <xdr:col>3</xdr:col>
      <xdr:colOff>2619562</xdr:colOff>
      <xdr:row>31</xdr:row>
      <xdr:rowOff>1079500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l="15629" r="22284" b="41596"/>
        <a:stretch/>
      </xdr:blipFill>
      <xdr:spPr>
        <a:xfrm>
          <a:off x="7940675" y="9604375"/>
          <a:ext cx="1165412" cy="1047750"/>
        </a:xfrm>
        <a:prstGeom prst="rect">
          <a:avLst/>
        </a:prstGeom>
      </xdr:spPr>
    </xdr:pic>
    <xdr:clientData/>
  </xdr:twoCellAnchor>
  <xdr:twoCellAnchor editAs="oneCell">
    <xdr:from>
      <xdr:col>3</xdr:col>
      <xdr:colOff>241754</xdr:colOff>
      <xdr:row>33</xdr:row>
      <xdr:rowOff>171450</xdr:rowOff>
    </xdr:from>
    <xdr:to>
      <xdr:col>3</xdr:col>
      <xdr:colOff>1830530</xdr:colOff>
      <xdr:row>39</xdr:row>
      <xdr:rowOff>190500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728279" y="11839575"/>
          <a:ext cx="1588776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3041736</xdr:colOff>
      <xdr:row>33</xdr:row>
      <xdr:rowOff>14967</xdr:rowOff>
    </xdr:from>
    <xdr:to>
      <xdr:col>3</xdr:col>
      <xdr:colOff>3401786</xdr:colOff>
      <xdr:row>41</xdr:row>
      <xdr:rowOff>40180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8261" y="11683092"/>
          <a:ext cx="360050" cy="1930213"/>
        </a:xfrm>
        <a:prstGeom prst="rect">
          <a:avLst/>
        </a:prstGeom>
      </xdr:spPr>
    </xdr:pic>
    <xdr:clientData/>
  </xdr:twoCellAnchor>
  <xdr:twoCellAnchor editAs="oneCell">
    <xdr:from>
      <xdr:col>3</xdr:col>
      <xdr:colOff>361726</xdr:colOff>
      <xdr:row>32</xdr:row>
      <xdr:rowOff>218588</xdr:rowOff>
    </xdr:from>
    <xdr:to>
      <xdr:col>3</xdr:col>
      <xdr:colOff>2520949</xdr:colOff>
      <xdr:row>32</xdr:row>
      <xdr:rowOff>639239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5400000">
          <a:off x="7717537" y="10045877"/>
          <a:ext cx="420651" cy="2159223"/>
        </a:xfrm>
        <a:prstGeom prst="rect">
          <a:avLst/>
        </a:prstGeom>
      </xdr:spPr>
    </xdr:pic>
    <xdr:clientData/>
  </xdr:twoCellAnchor>
  <xdr:twoCellAnchor editAs="oneCell">
    <xdr:from>
      <xdr:col>3</xdr:col>
      <xdr:colOff>1419679</xdr:colOff>
      <xdr:row>50</xdr:row>
      <xdr:rowOff>40242</xdr:rowOff>
    </xdr:from>
    <xdr:to>
      <xdr:col>3</xdr:col>
      <xdr:colOff>2762250</xdr:colOff>
      <xdr:row>55</xdr:row>
      <xdr:rowOff>221343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906204" y="16975692"/>
          <a:ext cx="1342571" cy="1371726"/>
        </a:xfrm>
        <a:prstGeom prst="rect">
          <a:avLst/>
        </a:prstGeom>
      </xdr:spPr>
    </xdr:pic>
    <xdr:clientData/>
  </xdr:twoCellAnchor>
  <xdr:twoCellAnchor editAs="oneCell">
    <xdr:from>
      <xdr:col>3</xdr:col>
      <xdr:colOff>735199</xdr:colOff>
      <xdr:row>45</xdr:row>
      <xdr:rowOff>176891</xdr:rowOff>
    </xdr:from>
    <xdr:to>
      <xdr:col>3</xdr:col>
      <xdr:colOff>3677865</xdr:colOff>
      <xdr:row>48</xdr:row>
      <xdr:rowOff>8656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 rot="5400000" flipH="1">
          <a:off x="8419987" y="14723453"/>
          <a:ext cx="546140" cy="2942666"/>
        </a:xfrm>
        <a:prstGeom prst="rect">
          <a:avLst/>
        </a:prstGeom>
      </xdr:spPr>
    </xdr:pic>
    <xdr:clientData/>
  </xdr:twoCellAnchor>
  <xdr:twoCellAnchor editAs="oneCell">
    <xdr:from>
      <xdr:col>3</xdr:col>
      <xdr:colOff>1633310</xdr:colOff>
      <xdr:row>42</xdr:row>
      <xdr:rowOff>127510</xdr:rowOff>
    </xdr:from>
    <xdr:to>
      <xdr:col>3</xdr:col>
      <xdr:colOff>2515960</xdr:colOff>
      <xdr:row>42</xdr:row>
      <xdr:rowOff>674151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119835" y="13938760"/>
          <a:ext cx="882650" cy="546641"/>
        </a:xfrm>
        <a:prstGeom prst="rect">
          <a:avLst/>
        </a:prstGeom>
      </xdr:spPr>
    </xdr:pic>
    <xdr:clientData/>
  </xdr:twoCellAnchor>
  <xdr:twoCellAnchor editAs="oneCell">
    <xdr:from>
      <xdr:col>3</xdr:col>
      <xdr:colOff>922781</xdr:colOff>
      <xdr:row>43</xdr:row>
      <xdr:rowOff>138576</xdr:rowOff>
    </xdr:from>
    <xdr:to>
      <xdr:col>3</xdr:col>
      <xdr:colOff>3313339</xdr:colOff>
      <xdr:row>43</xdr:row>
      <xdr:rowOff>704892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8321427" y="13885430"/>
          <a:ext cx="566316" cy="2390558"/>
        </a:xfrm>
        <a:prstGeom prst="rect">
          <a:avLst/>
        </a:prstGeom>
      </xdr:spPr>
    </xdr:pic>
    <xdr:clientData/>
  </xdr:twoCellAnchor>
  <xdr:twoCellAnchor editAs="oneCell">
    <xdr:from>
      <xdr:col>3</xdr:col>
      <xdr:colOff>2711450</xdr:colOff>
      <xdr:row>32</xdr:row>
      <xdr:rowOff>130175</xdr:rowOff>
    </xdr:from>
    <xdr:to>
      <xdr:col>3</xdr:col>
      <xdr:colOff>3755715</xdr:colOff>
      <xdr:row>32</xdr:row>
      <xdr:rowOff>720725</xdr:rowOff>
    </xdr:to>
    <xdr:pic>
      <xdr:nvPicPr>
        <xdr:cNvPr id="17" name="Imagen 16"/>
        <xdr:cNvPicPr>
          <a:picLocks noChangeAspect="1"/>
        </xdr:cNvPicPr>
      </xdr:nvPicPr>
      <xdr:blipFill rotWithShape="1">
        <a:blip xmlns:r="http://schemas.openxmlformats.org/officeDocument/2006/relationships" r:embed="rId15" cstate="print"/>
        <a:srcRect r="3961" b="4639"/>
        <a:stretch/>
      </xdr:blipFill>
      <xdr:spPr>
        <a:xfrm>
          <a:off x="9197975" y="10826750"/>
          <a:ext cx="1044265" cy="590550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plicación" sourceName="Aplicación 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W" sourceName="MW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Servicio_TARIFA" sourceName="Servicio TARIFA">
  <extLst>
    <x:ext xmlns:x15="http://schemas.microsoft.com/office/spreadsheetml/2010/11/main" uri="{2F2917AC-EB37-4324-AD4E-5DD8C200BD13}">
      <x15:tableSlicerCache tableId="1" column="8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Lambda" sourceName="Lambda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plicación " cache="SegmentaciónDeDatos_Aplicación" caption="Aplicación " style="SlicerStyleLight3" rowHeight="230716"/>
  <slicer name="MW" cache="SegmentaciónDeDatos_MW" caption="MW" style="SlicerStyleLight3" rowHeight="230716"/>
  <slicer name="Servicio TARIFA" cache="SegmentaciónDeDatos_Servicio_TARIFA" caption="Servicio TARIFA" style="SlicerStyleLight3" rowHeight="230716"/>
  <slicer name="Lambda" cache="SegmentaciónDeDatos_Lambda" caption="Lambda" style="SlicerStyleLight3" rowHeight="230716"/>
</slicers>
</file>

<file path=xl/tables/table1.xml><?xml version="1.0" encoding="utf-8"?>
<table xmlns="http://schemas.openxmlformats.org/spreadsheetml/2006/main" id="1" name="Tarifa2020" displayName="Tarifa2020" ref="C1:S150" totalsRowShown="0" headerRowDxfId="48" dataDxfId="47">
  <autoFilter ref="C1:S150"/>
  <sortState ref="C2:S150">
    <sortCondition ref="D1:D150"/>
  </sortState>
  <tableColumns count="17">
    <tableColumn id="6" name="Código producto " dataDxfId="46"/>
    <tableColumn id="1" name="Aplicación " dataDxfId="45"/>
    <tableColumn id="2" name="MW" dataDxfId="44"/>
    <tableColumn id="3" name="Ligante" dataDxfId="43"/>
    <tableColumn id="4" name="PRODUCTO" dataDxfId="42"/>
    <tableColumn id="5" name="Lambda" dataDxfId="41"/>
    <tableColumn id="8" name="Servicio TARIFA" dataDxfId="40"/>
    <tableColumn id="9" name="RT" dataDxfId="39"/>
    <tableColumn id="10" name="Espesor (mm)" dataDxfId="38"/>
    <tableColumn id="11" name="Ancho (mm)" dataDxfId="37" dataCellStyle="Millares"/>
    <tableColumn id="12" name="Largo (mm)" dataDxfId="36" dataCellStyle="Millares"/>
    <tableColumn id="13" name="(* Bisectado)" dataDxfId="35"/>
    <tableColumn id="14" name="Uds. Paquete" dataDxfId="34"/>
    <tableColumn id="15" name="m2 paquete" dataDxfId="33"/>
    <tableColumn id="16" name="Paquete por palet" dataDxfId="32"/>
    <tableColumn id="17" name="m2 palet" dataDxfId="31">
      <calculatedColumnFormula>Tarifa2020[[#This Row],[Paquete por palet]]*Tarifa2020[[#This Row],[m2 paquete]]</calculatedColumnFormula>
    </tableColumn>
    <tableColumn id="27" name="2021 Precio" dataDxfId="30" dataCellStyle="Millares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Q12" totalsRowShown="0" headerRowDxfId="29" dataDxfId="28" headerRowCellStyle="Millares">
  <autoFilter ref="A1:Q12"/>
  <tableColumns count="17">
    <tableColumn id="1" name="APLICACIÓN " dataDxfId="27"/>
    <tableColumn id="2" name="NOMBRE" dataDxfId="26"/>
    <tableColumn id="4" name="Código producto" dataDxfId="25"/>
    <tableColumn id="18" name="Unidad venta" dataDxfId="24"/>
    <tableColumn id="17" name="Manguito " dataDxfId="23"/>
    <tableColumn id="5" name="Espesor" dataDxfId="22"/>
    <tableColumn id="6" name="Servicio " dataDxfId="21"/>
    <tableColumn id="16" name="Contenido (ml)" dataDxfId="20"/>
    <tableColumn id="7" name="ancho " dataDxfId="19"/>
    <tableColumn id="8" name="largo (m)" dataDxfId="18"/>
    <tableColumn id="14" name="altura (mm)" dataDxfId="17"/>
    <tableColumn id="15" name="Uds/caja " dataDxfId="16"/>
    <tableColumn id="9" name="peso (g/m2)" dataDxfId="15"/>
    <tableColumn id="10" name="m2/ rollo" dataDxfId="14"/>
    <tableColumn id="11" name="rollo/ palet" dataDxfId="13"/>
    <tableColumn id="12" name="m2/ palet" dataDxfId="12"/>
    <tableColumn id="13" name="2021" dataDxfId="11" dataCellStyle="Millares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5" name="Tabla246" displayName="Tabla246" ref="A1:I56" totalsRowShown="0" headerRowDxfId="10" dataDxfId="9" headerRowCellStyle="Millares">
  <autoFilter ref="A1:I56"/>
  <tableColumns count="9">
    <tableColumn id="1" name="APLICACIÓN " dataDxfId="8"/>
    <tableColumn id="16" name="Superficie * (s/ETAG 014)" dataDxfId="7"/>
    <tableColumn id="3" name="NOMBRE " dataDxfId="6"/>
    <tableColumn id="2" name="FOTO" dataDxfId="5"/>
    <tableColumn id="4" name="Código producto" dataDxfId="4"/>
    <tableColumn id="18" name="Unidad venta" dataDxfId="3"/>
    <tableColumn id="5" name="Espesor" dataDxfId="2"/>
    <tableColumn id="15" name="Uds/caja " dataDxfId="1"/>
    <tableColumn id="13" name="Precio ud (unidad venta CAJA)" dataDxfId="0" dataCellStyle="Millare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07/relationships/slicer" Target="../slicers/slicer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1:XES150"/>
  <sheetViews>
    <sheetView showGridLines="0" tabSelected="1" zoomScale="110" zoomScaleNormal="110" workbookViewId="0">
      <pane xSplit="7" ySplit="1" topLeftCell="H2" activePane="bottomRight" state="frozen"/>
      <selection pane="topRight" activeCell="B1" sqref="B1"/>
      <selection pane="bottomLeft" activeCell="A3" sqref="A3"/>
      <selection pane="bottomRight" sqref="A1:A1048576"/>
    </sheetView>
  </sheetViews>
  <sheetFormatPr baseColWidth="10" defaultColWidth="11" defaultRowHeight="14.1" customHeight="1"/>
  <cols>
    <col min="1" max="1" width="11" style="5"/>
    <col min="2" max="2" width="26.5" style="5" customWidth="1"/>
    <col min="3" max="3" width="10.69921875" style="8" customWidth="1"/>
    <col min="4" max="4" width="13.3984375" style="2" customWidth="1"/>
    <col min="5" max="5" width="12.69921875" style="2" customWidth="1"/>
    <col min="6" max="6" width="7" style="2" customWidth="1"/>
    <col min="7" max="7" width="23.59765625" style="2" customWidth="1"/>
    <col min="8" max="8" width="7.59765625" style="3" customWidth="1"/>
    <col min="9" max="9" width="7.19921875" style="2" customWidth="1"/>
    <col min="10" max="10" width="6.8984375" style="4" customWidth="1"/>
    <col min="11" max="11" width="5.8984375" style="2" customWidth="1"/>
    <col min="12" max="12" width="6.3984375" style="18" customWidth="1"/>
    <col min="13" max="13" width="7.8984375" style="18" customWidth="1"/>
    <col min="14" max="14" width="5.69921875" style="2" customWidth="1"/>
    <col min="15" max="15" width="7.3984375" style="2" customWidth="1"/>
    <col min="16" max="16" width="6.69921875" style="4" customWidth="1"/>
    <col min="17" max="17" width="8.8984375" style="2" customWidth="1"/>
    <col min="18" max="18" width="7.3984375" style="4" customWidth="1"/>
    <col min="19" max="19" width="6.59765625" style="63" customWidth="1"/>
    <col min="20" max="16384" width="11" style="5"/>
  </cols>
  <sheetData>
    <row r="1" spans="3:19" s="27" customFormat="1" ht="33.9" customHeight="1">
      <c r="C1" s="52" t="s">
        <v>4</v>
      </c>
      <c r="D1" s="27" t="s">
        <v>43</v>
      </c>
      <c r="E1" s="27" t="s">
        <v>66</v>
      </c>
      <c r="F1" s="27" t="s">
        <v>60</v>
      </c>
      <c r="G1" s="27" t="s">
        <v>137</v>
      </c>
      <c r="H1" s="58" t="s">
        <v>12</v>
      </c>
      <c r="I1" s="27" t="s">
        <v>105</v>
      </c>
      <c r="J1" s="59" t="s">
        <v>11</v>
      </c>
      <c r="K1" s="27" t="s">
        <v>57</v>
      </c>
      <c r="L1" s="29" t="s">
        <v>58</v>
      </c>
      <c r="M1" s="29" t="s">
        <v>59</v>
      </c>
      <c r="N1" s="60" t="s">
        <v>13</v>
      </c>
      <c r="O1" s="27" t="s">
        <v>6</v>
      </c>
      <c r="P1" s="59" t="s">
        <v>7</v>
      </c>
      <c r="Q1" s="27" t="s">
        <v>8</v>
      </c>
      <c r="R1" s="59" t="s">
        <v>9</v>
      </c>
      <c r="S1" s="61" t="s">
        <v>136</v>
      </c>
    </row>
    <row r="2" spans="3:19" ht="16.5" customHeight="1">
      <c r="C2" s="2">
        <v>287658</v>
      </c>
      <c r="D2" s="2" t="s">
        <v>63</v>
      </c>
      <c r="E2" s="2" t="s">
        <v>67</v>
      </c>
      <c r="F2" s="2" t="s">
        <v>55</v>
      </c>
      <c r="G2" s="2" t="s">
        <v>14</v>
      </c>
      <c r="H2" s="3">
        <v>3.4000000000000002E-2</v>
      </c>
      <c r="I2" s="2" t="s">
        <v>72</v>
      </c>
      <c r="J2" s="4">
        <f>(K2/H2)/1000</f>
        <v>2.3529411764705883</v>
      </c>
      <c r="K2" s="2">
        <v>80</v>
      </c>
      <c r="L2" s="18">
        <v>600</v>
      </c>
      <c r="M2" s="18">
        <v>1000</v>
      </c>
      <c r="O2" s="2">
        <v>5</v>
      </c>
      <c r="P2" s="4">
        <f>((Tarifa2020[[#This Row],[Ancho (mm)]]*Tarifa2020[[#This Row],[Largo (mm)]])/1000000)*Tarifa2020[[#This Row],[Uds. Paquete]]</f>
        <v>3</v>
      </c>
      <c r="Q2" s="2">
        <v>12</v>
      </c>
      <c r="R2" s="4">
        <f>Tarifa2020[[#This Row],[Paquete por palet]]*Tarifa2020[[#This Row],[m2 paquete]]</f>
        <v>36</v>
      </c>
      <c r="S2" s="50">
        <v>32.947938659999998</v>
      </c>
    </row>
    <row r="3" spans="3:19" ht="16.5" customHeight="1">
      <c r="C3" s="2">
        <v>2205931</v>
      </c>
      <c r="D3" s="2" t="s">
        <v>63</v>
      </c>
      <c r="E3" s="2" t="s">
        <v>61</v>
      </c>
      <c r="F3" s="2" t="s">
        <v>54</v>
      </c>
      <c r="G3" s="2" t="s">
        <v>2</v>
      </c>
      <c r="H3" s="3">
        <v>3.4000000000000002E-2</v>
      </c>
      <c r="I3" s="2" t="s">
        <v>74</v>
      </c>
      <c r="J3" s="4">
        <v>0.85</v>
      </c>
      <c r="K3" s="2">
        <v>30</v>
      </c>
      <c r="L3" s="18">
        <v>600</v>
      </c>
      <c r="M3" s="18">
        <v>1250</v>
      </c>
      <c r="O3" s="2">
        <v>16</v>
      </c>
      <c r="P3" s="4">
        <f>((Tarifa2020[[#This Row],[Ancho (mm)]]*Tarifa2020[[#This Row],[Largo (mm)]])/1000000)*Tarifa2020[[#This Row],[Uds. Paquete]]</f>
        <v>12</v>
      </c>
      <c r="Q3" s="2">
        <v>12</v>
      </c>
      <c r="R3" s="4">
        <f>Tarifa2020[[#This Row],[Paquete por palet]]*Tarifa2020[[#This Row],[m2 paquete]]</f>
        <v>144</v>
      </c>
      <c r="S3" s="50">
        <v>5.9551120093500014</v>
      </c>
    </row>
    <row r="4" spans="3:19" ht="16.5" customHeight="1">
      <c r="C4" s="2" t="s">
        <v>10</v>
      </c>
      <c r="D4" s="2" t="s">
        <v>63</v>
      </c>
      <c r="E4" s="2" t="s">
        <v>61</v>
      </c>
      <c r="F4" s="2" t="s">
        <v>54</v>
      </c>
      <c r="G4" s="2" t="s">
        <v>2</v>
      </c>
      <c r="H4" s="3">
        <v>3.4000000000000002E-2</v>
      </c>
      <c r="I4" s="2" t="s">
        <v>74</v>
      </c>
      <c r="J4" s="4">
        <v>1.1499999999999999</v>
      </c>
      <c r="K4" s="2">
        <v>40</v>
      </c>
      <c r="L4" s="18">
        <v>600</v>
      </c>
      <c r="M4" s="18">
        <v>1250</v>
      </c>
      <c r="O4" s="2">
        <v>12</v>
      </c>
      <c r="P4" s="4">
        <f>((Tarifa2020[[#This Row],[Ancho (mm)]]*Tarifa2020[[#This Row],[Largo (mm)]])/1000000)*Tarifa2020[[#This Row],[Uds. Paquete]]</f>
        <v>9</v>
      </c>
      <c r="Q4" s="2">
        <v>12</v>
      </c>
      <c r="R4" s="4">
        <f>Tarifa2020[[#This Row],[Paquete por palet]]*Tarifa2020[[#This Row],[m2 paquete]]</f>
        <v>108</v>
      </c>
      <c r="S4" s="50">
        <v>7.3006184884500014</v>
      </c>
    </row>
    <row r="5" spans="3:19" ht="16.5" customHeight="1">
      <c r="C5" s="2">
        <v>506280</v>
      </c>
      <c r="D5" s="2" t="s">
        <v>50</v>
      </c>
      <c r="E5" s="2" t="s">
        <v>62</v>
      </c>
      <c r="F5" s="2" t="s">
        <v>55</v>
      </c>
      <c r="G5" s="2" t="s">
        <v>64</v>
      </c>
      <c r="H5" s="3">
        <v>3.5999999999999997E-2</v>
      </c>
      <c r="I5" s="2" t="s">
        <v>73</v>
      </c>
      <c r="J5" s="4">
        <f>ROUND((K5/H5)/1000,2)</f>
        <v>1.1100000000000001</v>
      </c>
      <c r="K5" s="2">
        <v>40</v>
      </c>
      <c r="L5" s="18">
        <v>1200</v>
      </c>
      <c r="M5" s="18">
        <v>2000</v>
      </c>
      <c r="Q5" s="2">
        <v>32</v>
      </c>
      <c r="R5" s="4">
        <f>(Tarifa2020[[#This Row],[Paquete por palet]]*Tarifa2020[[#This Row],[Ancho (mm)]]*Tarifa2020[[#This Row],[Largo (mm)]])/1000000</f>
        <v>76.8</v>
      </c>
      <c r="S5" s="50">
        <v>13.188000000000001</v>
      </c>
    </row>
    <row r="6" spans="3:19" ht="16.5" customHeight="1">
      <c r="C6" s="2">
        <v>506282</v>
      </c>
      <c r="D6" s="2" t="s">
        <v>50</v>
      </c>
      <c r="E6" s="2" t="s">
        <v>62</v>
      </c>
      <c r="F6" s="2" t="s">
        <v>55</v>
      </c>
      <c r="G6" s="2" t="s">
        <v>64</v>
      </c>
      <c r="H6" s="3">
        <v>3.5999999999999997E-2</v>
      </c>
      <c r="I6" s="2" t="s">
        <v>72</v>
      </c>
      <c r="J6" s="4">
        <f>ROUND((K6/H6)/1000,2)</f>
        <v>1.39</v>
      </c>
      <c r="K6" s="2">
        <v>50</v>
      </c>
      <c r="L6" s="18">
        <v>1200</v>
      </c>
      <c r="M6" s="18">
        <v>2000</v>
      </c>
      <c r="Q6" s="2">
        <v>26</v>
      </c>
      <c r="R6" s="4">
        <f>(Tarifa2020[[#This Row],[Paquete por palet]]*Tarifa2020[[#This Row],[Ancho (mm)]]*Tarifa2020[[#This Row],[Largo (mm)]])/1000000</f>
        <v>62.4</v>
      </c>
      <c r="S6" s="50">
        <v>15.939</v>
      </c>
    </row>
    <row r="7" spans="3:19" ht="16.5" customHeight="1">
      <c r="C7" s="2">
        <v>523569</v>
      </c>
      <c r="D7" s="2" t="s">
        <v>50</v>
      </c>
      <c r="E7" s="2" t="s">
        <v>62</v>
      </c>
      <c r="F7" s="2" t="s">
        <v>55</v>
      </c>
      <c r="G7" s="2" t="s">
        <v>64</v>
      </c>
      <c r="H7" s="3">
        <v>3.5999999999999997E-2</v>
      </c>
      <c r="I7" s="2" t="s">
        <v>72</v>
      </c>
      <c r="J7" s="4">
        <f>ROUND((K7/H7)/1000,2)</f>
        <v>1.67</v>
      </c>
      <c r="K7" s="2">
        <v>60</v>
      </c>
      <c r="L7" s="18">
        <v>1200</v>
      </c>
      <c r="M7" s="18">
        <v>2000</v>
      </c>
      <c r="Q7" s="2">
        <v>22</v>
      </c>
      <c r="R7" s="4">
        <f>(Tarifa2020[[#This Row],[Paquete por palet]]*Tarifa2020[[#This Row],[Ancho (mm)]]*Tarifa2020[[#This Row],[Largo (mm)]])/1000000</f>
        <v>52.8</v>
      </c>
      <c r="S7" s="50">
        <v>19.120500000000003</v>
      </c>
    </row>
    <row r="8" spans="3:19" ht="16.5" customHeight="1">
      <c r="C8" s="2">
        <v>523570</v>
      </c>
      <c r="D8" s="2" t="s">
        <v>50</v>
      </c>
      <c r="E8" s="2" t="s">
        <v>62</v>
      </c>
      <c r="F8" s="2" t="s">
        <v>55</v>
      </c>
      <c r="G8" s="2" t="s">
        <v>64</v>
      </c>
      <c r="H8" s="3">
        <v>3.5999999999999997E-2</v>
      </c>
      <c r="I8" s="2" t="s">
        <v>72</v>
      </c>
      <c r="J8" s="4">
        <v>2.2000000000000002</v>
      </c>
      <c r="K8" s="2">
        <v>80</v>
      </c>
      <c r="L8" s="18">
        <v>1200</v>
      </c>
      <c r="M8" s="18">
        <v>2000</v>
      </c>
      <c r="Q8" s="2">
        <v>16</v>
      </c>
      <c r="R8" s="4">
        <f>(Tarifa2020[[#This Row],[Paquete por palet]]*Tarifa2020[[#This Row],[Ancho (mm)]]*Tarifa2020[[#This Row],[Largo (mm)]])/1000000</f>
        <v>38.4</v>
      </c>
      <c r="S8" s="50">
        <v>25.567500000000003</v>
      </c>
    </row>
    <row r="9" spans="3:19" ht="16.5" customHeight="1">
      <c r="C9" s="2">
        <v>505404</v>
      </c>
      <c r="D9" s="2" t="s">
        <v>50</v>
      </c>
      <c r="E9" s="2" t="s">
        <v>62</v>
      </c>
      <c r="F9" s="2" t="s">
        <v>55</v>
      </c>
      <c r="G9" s="2" t="s">
        <v>64</v>
      </c>
      <c r="H9" s="3">
        <v>3.5999999999999997E-2</v>
      </c>
      <c r="I9" s="2" t="s">
        <v>72</v>
      </c>
      <c r="J9" s="4">
        <v>2.75</v>
      </c>
      <c r="K9" s="2">
        <v>100</v>
      </c>
      <c r="L9" s="18">
        <v>1200</v>
      </c>
      <c r="M9" s="18">
        <v>2000</v>
      </c>
      <c r="Q9" s="2">
        <v>13</v>
      </c>
      <c r="R9" s="4">
        <f>(Tarifa2020[[#This Row],[Paquete por palet]]*Tarifa2020[[#This Row],[Ancho (mm)]]*Tarifa2020[[#This Row],[Largo (mm)]])/1000000</f>
        <v>31.2</v>
      </c>
      <c r="S9" s="50">
        <v>31.983000000000001</v>
      </c>
    </row>
    <row r="10" spans="3:19" ht="16.5" customHeight="1">
      <c r="C10" s="2">
        <v>506270</v>
      </c>
      <c r="D10" s="2" t="s">
        <v>50</v>
      </c>
      <c r="E10" s="2" t="s">
        <v>62</v>
      </c>
      <c r="F10" s="2" t="s">
        <v>55</v>
      </c>
      <c r="G10" s="2" t="s">
        <v>64</v>
      </c>
      <c r="H10" s="3">
        <v>3.5999999999999997E-2</v>
      </c>
      <c r="I10" s="2" t="s">
        <v>72</v>
      </c>
      <c r="J10" s="4">
        <v>3.3</v>
      </c>
      <c r="K10" s="2">
        <v>120</v>
      </c>
      <c r="L10" s="18">
        <v>1200</v>
      </c>
      <c r="M10" s="18">
        <v>2000</v>
      </c>
      <c r="Q10" s="2">
        <v>11</v>
      </c>
      <c r="R10" s="4">
        <f>(Tarifa2020[[#This Row],[Paquete por palet]]*Tarifa2020[[#This Row],[Ancho (mm)]]*Tarifa2020[[#This Row],[Largo (mm)]])/1000000</f>
        <v>26.4</v>
      </c>
      <c r="S10" s="50">
        <v>38.335499999999996</v>
      </c>
    </row>
    <row r="11" spans="3:19" ht="16.5" customHeight="1">
      <c r="C11" s="2">
        <v>523571</v>
      </c>
      <c r="D11" s="2" t="s">
        <v>50</v>
      </c>
      <c r="E11" s="2" t="s">
        <v>62</v>
      </c>
      <c r="F11" s="2" t="s">
        <v>55</v>
      </c>
      <c r="G11" s="2" t="s">
        <v>65</v>
      </c>
      <c r="H11" s="3">
        <v>3.7999999999999999E-2</v>
      </c>
      <c r="I11" s="2" t="s">
        <v>73</v>
      </c>
      <c r="J11" s="4">
        <v>1.05</v>
      </c>
      <c r="K11" s="2">
        <v>40</v>
      </c>
      <c r="L11" s="18">
        <v>1200</v>
      </c>
      <c r="M11" s="18">
        <v>2000</v>
      </c>
      <c r="Q11" s="2">
        <v>32</v>
      </c>
      <c r="R11" s="4">
        <f>(Tarifa2020[[#This Row],[Paquete por palet]]*Tarifa2020[[#This Row],[Ancho (mm)]]*Tarifa2020[[#This Row],[Largo (mm)]])/1000000</f>
        <v>76.8</v>
      </c>
      <c r="S11" s="50">
        <v>14.91</v>
      </c>
    </row>
    <row r="12" spans="3:19" ht="16.5" customHeight="1">
      <c r="C12" s="2">
        <v>523572</v>
      </c>
      <c r="D12" s="2" t="s">
        <v>50</v>
      </c>
      <c r="E12" s="2" t="s">
        <v>62</v>
      </c>
      <c r="F12" s="2" t="s">
        <v>55</v>
      </c>
      <c r="G12" s="2" t="s">
        <v>65</v>
      </c>
      <c r="H12" s="3">
        <v>3.7999999999999999E-2</v>
      </c>
      <c r="I12" s="2" t="s">
        <v>72</v>
      </c>
      <c r="J12" s="4">
        <v>1.3</v>
      </c>
      <c r="K12" s="2">
        <v>50</v>
      </c>
      <c r="L12" s="18">
        <v>1200</v>
      </c>
      <c r="M12" s="18">
        <v>2000</v>
      </c>
      <c r="Q12" s="2">
        <v>26</v>
      </c>
      <c r="R12" s="4">
        <f>(Tarifa2020[[#This Row],[Paquete por palet]]*Tarifa2020[[#This Row],[Ancho (mm)]]*Tarifa2020[[#This Row],[Largo (mm)]])/1000000</f>
        <v>62.4</v>
      </c>
      <c r="S12" s="50">
        <v>18.605999999999998</v>
      </c>
    </row>
    <row r="13" spans="3:19" ht="16.5" customHeight="1">
      <c r="C13" s="2">
        <v>523573</v>
      </c>
      <c r="D13" s="2" t="s">
        <v>50</v>
      </c>
      <c r="E13" s="2" t="s">
        <v>62</v>
      </c>
      <c r="F13" s="2" t="s">
        <v>55</v>
      </c>
      <c r="G13" s="2" t="s">
        <v>65</v>
      </c>
      <c r="H13" s="3">
        <v>3.7999999999999999E-2</v>
      </c>
      <c r="I13" s="2" t="s">
        <v>72</v>
      </c>
      <c r="J13" s="4">
        <v>1.55</v>
      </c>
      <c r="K13" s="2">
        <v>60</v>
      </c>
      <c r="L13" s="18">
        <v>1200</v>
      </c>
      <c r="M13" s="18">
        <v>2000</v>
      </c>
      <c r="Q13" s="2">
        <v>22</v>
      </c>
      <c r="R13" s="4">
        <f>(Tarifa2020[[#This Row],[Paquete por palet]]*Tarifa2020[[#This Row],[Ancho (mm)]]*Tarifa2020[[#This Row],[Largo (mm)]])/1000000</f>
        <v>52.8</v>
      </c>
      <c r="S13" s="50">
        <v>22.333500000000001</v>
      </c>
    </row>
    <row r="14" spans="3:19" ht="16.5" customHeight="1">
      <c r="C14" s="2">
        <v>506790</v>
      </c>
      <c r="D14" s="2" t="s">
        <v>50</v>
      </c>
      <c r="E14" s="2" t="s">
        <v>62</v>
      </c>
      <c r="F14" s="2" t="s">
        <v>55</v>
      </c>
      <c r="G14" s="2" t="s">
        <v>65</v>
      </c>
      <c r="H14" s="3">
        <v>3.7999999999999999E-2</v>
      </c>
      <c r="I14" s="2" t="s">
        <v>72</v>
      </c>
      <c r="J14" s="4">
        <v>2.1</v>
      </c>
      <c r="K14" s="2">
        <v>80</v>
      </c>
      <c r="L14" s="18">
        <v>1200</v>
      </c>
      <c r="M14" s="18">
        <v>2000</v>
      </c>
      <c r="Q14" s="2">
        <v>16</v>
      </c>
      <c r="R14" s="4">
        <f>(Tarifa2020[[#This Row],[Paquete por palet]]*Tarifa2020[[#This Row],[Ancho (mm)]]*Tarifa2020[[#This Row],[Largo (mm)]])/1000000</f>
        <v>38.4</v>
      </c>
      <c r="S14" s="50">
        <v>29.830500000000001</v>
      </c>
    </row>
    <row r="15" spans="3:19" ht="16.5" customHeight="1">
      <c r="C15" s="2">
        <v>505403</v>
      </c>
      <c r="D15" s="2" t="s">
        <v>50</v>
      </c>
      <c r="E15" s="2" t="s">
        <v>62</v>
      </c>
      <c r="F15" s="2" t="s">
        <v>55</v>
      </c>
      <c r="G15" s="2" t="s">
        <v>65</v>
      </c>
      <c r="H15" s="3">
        <v>3.7999999999999999E-2</v>
      </c>
      <c r="I15" s="2" t="s">
        <v>72</v>
      </c>
      <c r="J15" s="4">
        <v>2.6</v>
      </c>
      <c r="K15" s="2">
        <v>100</v>
      </c>
      <c r="L15" s="18">
        <v>1200</v>
      </c>
      <c r="M15" s="18">
        <v>2000</v>
      </c>
      <c r="Q15" s="2">
        <v>13</v>
      </c>
      <c r="R15" s="4">
        <f>(Tarifa2020[[#This Row],[Paquete por palet]]*Tarifa2020[[#This Row],[Ancho (mm)]]*Tarifa2020[[#This Row],[Largo (mm)]])/1000000</f>
        <v>31.2</v>
      </c>
      <c r="S15" s="50">
        <v>37.264500000000005</v>
      </c>
    </row>
    <row r="16" spans="3:19" ht="16.5" customHeight="1">
      <c r="C16" s="2">
        <v>506709</v>
      </c>
      <c r="D16" s="2" t="s">
        <v>50</v>
      </c>
      <c r="E16" s="2" t="s">
        <v>62</v>
      </c>
      <c r="F16" s="2" t="s">
        <v>55</v>
      </c>
      <c r="G16" s="2" t="s">
        <v>65</v>
      </c>
      <c r="H16" s="3">
        <v>3.7999999999999999E-2</v>
      </c>
      <c r="I16" s="2" t="s">
        <v>73</v>
      </c>
      <c r="J16" s="4">
        <v>3.15</v>
      </c>
      <c r="K16" s="2">
        <v>120</v>
      </c>
      <c r="L16" s="18">
        <v>1200</v>
      </c>
      <c r="M16" s="18">
        <v>2000</v>
      </c>
      <c r="Q16" s="2">
        <v>11</v>
      </c>
      <c r="R16" s="4">
        <f>(Tarifa2020[[#This Row],[Paquete por palet]]*Tarifa2020[[#This Row],[Ancho (mm)]]*Tarifa2020[[#This Row],[Largo (mm)]])/1000000</f>
        <v>26.4</v>
      </c>
      <c r="S16" s="50">
        <v>44.719500000000004</v>
      </c>
    </row>
    <row r="17" spans="3:19" ht="16.5" customHeight="1">
      <c r="C17" s="2">
        <v>415825</v>
      </c>
      <c r="D17" s="2" t="s">
        <v>50</v>
      </c>
      <c r="E17" s="2" t="s">
        <v>61</v>
      </c>
      <c r="F17" s="2" t="s">
        <v>54</v>
      </c>
      <c r="G17" s="2" t="s">
        <v>20</v>
      </c>
      <c r="H17" s="3">
        <v>0.04</v>
      </c>
      <c r="I17" s="2" t="s">
        <v>72</v>
      </c>
      <c r="J17" s="4">
        <f t="shared" ref="J17:J28" si="0">(K17/H17)/1000</f>
        <v>2</v>
      </c>
      <c r="K17" s="2">
        <v>80</v>
      </c>
      <c r="L17" s="18">
        <v>600</v>
      </c>
      <c r="M17" s="18">
        <v>13000</v>
      </c>
      <c r="O17" s="2">
        <v>2</v>
      </c>
      <c r="P17" s="4">
        <f>((Tarifa2020[[#This Row],[Ancho (mm)]]*Tarifa2020[[#This Row],[Largo (mm)]])/1000000)*Tarifa2020[[#This Row],[Uds. Paquete]]</f>
        <v>15.6</v>
      </c>
      <c r="Q17" s="2">
        <v>24</v>
      </c>
      <c r="R17" s="4">
        <f>Tarifa2020[[#This Row],[Paquete por palet]]*Tarifa2020[[#This Row],[m2 paquete]]</f>
        <v>374.4</v>
      </c>
      <c r="S17" s="50">
        <v>3.7688144445000011</v>
      </c>
    </row>
    <row r="18" spans="3:19" ht="16.5" customHeight="1">
      <c r="C18" s="2">
        <v>415826</v>
      </c>
      <c r="D18" s="2" t="s">
        <v>50</v>
      </c>
      <c r="E18" s="2" t="s">
        <v>61</v>
      </c>
      <c r="F18" s="2" t="s">
        <v>54</v>
      </c>
      <c r="G18" s="2" t="s">
        <v>20</v>
      </c>
      <c r="H18" s="3">
        <v>0.04</v>
      </c>
      <c r="I18" s="2" t="s">
        <v>72</v>
      </c>
      <c r="J18" s="4">
        <f t="shared" si="0"/>
        <v>2</v>
      </c>
      <c r="K18" s="2">
        <v>80</v>
      </c>
      <c r="L18" s="18">
        <v>1200</v>
      </c>
      <c r="M18" s="18">
        <v>12200</v>
      </c>
      <c r="O18" s="2">
        <v>1</v>
      </c>
      <c r="P18" s="4">
        <f>((Tarifa2020[[#This Row],[Ancho (mm)]]*Tarifa2020[[#This Row],[Largo (mm)]])/1000000)*Tarifa2020[[#This Row],[Uds. Paquete]]</f>
        <v>14.64</v>
      </c>
      <c r="Q18" s="2">
        <v>24</v>
      </c>
      <c r="R18" s="4">
        <f>Tarifa2020[[#This Row],[Paquete por palet]]*Tarifa2020[[#This Row],[m2 paquete]]</f>
        <v>351.36</v>
      </c>
      <c r="S18" s="50">
        <v>3.7080271147500006</v>
      </c>
    </row>
    <row r="19" spans="3:19" ht="16.5" customHeight="1">
      <c r="C19" s="2">
        <v>415829</v>
      </c>
      <c r="D19" s="2" t="s">
        <v>50</v>
      </c>
      <c r="E19" s="2" t="s">
        <v>61</v>
      </c>
      <c r="F19" s="2" t="s">
        <v>54</v>
      </c>
      <c r="G19" s="2" t="s">
        <v>20</v>
      </c>
      <c r="H19" s="3">
        <v>0.04</v>
      </c>
      <c r="I19" s="2" t="s">
        <v>72</v>
      </c>
      <c r="J19" s="4">
        <f t="shared" si="0"/>
        <v>2.5</v>
      </c>
      <c r="K19" s="2">
        <v>100</v>
      </c>
      <c r="L19" s="18">
        <v>1200</v>
      </c>
      <c r="M19" s="18">
        <v>9000</v>
      </c>
      <c r="O19" s="2">
        <v>1</v>
      </c>
      <c r="P19" s="4">
        <f>((Tarifa2020[[#This Row],[Ancho (mm)]]*Tarifa2020[[#This Row],[Largo (mm)]])/1000000)*Tarifa2020[[#This Row],[Uds. Paquete]]</f>
        <v>10.8</v>
      </c>
      <c r="Q19" s="2">
        <v>24</v>
      </c>
      <c r="R19" s="4">
        <f>Tarifa2020[[#This Row],[Paquete por palet]]*Tarifa2020[[#This Row],[m2 paquete]]</f>
        <v>259.20000000000005</v>
      </c>
      <c r="S19" s="50">
        <v>4.8386714481000004</v>
      </c>
    </row>
    <row r="20" spans="3:19" ht="16.5" customHeight="1">
      <c r="C20" s="2">
        <v>447882</v>
      </c>
      <c r="D20" s="2" t="s">
        <v>50</v>
      </c>
      <c r="E20" s="2" t="s">
        <v>61</v>
      </c>
      <c r="F20" s="2" t="s">
        <v>54</v>
      </c>
      <c r="G20" s="2" t="s">
        <v>20</v>
      </c>
      <c r="H20" s="3">
        <v>0.04</v>
      </c>
      <c r="I20" s="2" t="s">
        <v>74</v>
      </c>
      <c r="J20" s="4">
        <f t="shared" si="0"/>
        <v>3</v>
      </c>
      <c r="K20" s="2">
        <v>120</v>
      </c>
      <c r="L20" s="18">
        <v>1200</v>
      </c>
      <c r="M20" s="18">
        <v>9000</v>
      </c>
      <c r="O20" s="2">
        <v>1</v>
      </c>
      <c r="P20" s="4">
        <f>((Tarifa2020[[#This Row],[Ancho (mm)]]*Tarifa2020[[#This Row],[Largo (mm)]])/1000000)*Tarifa2020[[#This Row],[Uds. Paquete]]</f>
        <v>10.8</v>
      </c>
      <c r="Q20" s="2">
        <v>24</v>
      </c>
      <c r="R20" s="4">
        <f>Tarifa2020[[#This Row],[Paquete por palet]]*Tarifa2020[[#This Row],[m2 paquete]]</f>
        <v>259.20000000000005</v>
      </c>
      <c r="S20" s="50">
        <v>5.8112687241000005</v>
      </c>
    </row>
    <row r="21" spans="3:19" ht="16.5" customHeight="1">
      <c r="C21" s="2" t="s">
        <v>10</v>
      </c>
      <c r="D21" s="2" t="s">
        <v>50</v>
      </c>
      <c r="E21" s="2" t="s">
        <v>61</v>
      </c>
      <c r="F21" s="2" t="s">
        <v>54</v>
      </c>
      <c r="G21" s="2" t="s">
        <v>20</v>
      </c>
      <c r="H21" s="3">
        <v>0.04</v>
      </c>
      <c r="I21" s="2" t="s">
        <v>74</v>
      </c>
      <c r="J21" s="4">
        <f t="shared" si="0"/>
        <v>4</v>
      </c>
      <c r="K21" s="2">
        <v>160</v>
      </c>
      <c r="L21" s="18">
        <v>1200</v>
      </c>
      <c r="M21" s="18">
        <v>6500</v>
      </c>
      <c r="O21" s="2">
        <v>1</v>
      </c>
      <c r="P21" s="4">
        <f>((Tarifa2020[[#This Row],[Ancho (mm)]]*Tarifa2020[[#This Row],[Largo (mm)]])/1000000)*Tarifa2020[[#This Row],[Uds. Paquete]]</f>
        <v>7.8</v>
      </c>
      <c r="Q21" s="2">
        <v>24</v>
      </c>
      <c r="R21" s="4">
        <f>Tarifa2020[[#This Row],[Paquete por palet]]*Tarifa2020[[#This Row],[m2 paquete]]</f>
        <v>187.2</v>
      </c>
      <c r="S21" s="50">
        <v>7.2944795700000009</v>
      </c>
    </row>
    <row r="22" spans="3:19" ht="16.5" customHeight="1">
      <c r="C22" s="2">
        <v>520400</v>
      </c>
      <c r="D22" s="2" t="s">
        <v>50</v>
      </c>
      <c r="E22" s="2" t="s">
        <v>61</v>
      </c>
      <c r="F22" s="2" t="s">
        <v>54</v>
      </c>
      <c r="G22" s="2" t="s">
        <v>20</v>
      </c>
      <c r="H22" s="3">
        <v>0.04</v>
      </c>
      <c r="I22" s="2" t="s">
        <v>74</v>
      </c>
      <c r="J22" s="4">
        <f t="shared" si="0"/>
        <v>5</v>
      </c>
      <c r="K22" s="2">
        <v>200</v>
      </c>
      <c r="L22" s="18">
        <v>1200</v>
      </c>
      <c r="M22" s="18">
        <v>5700</v>
      </c>
      <c r="O22" s="2">
        <v>1</v>
      </c>
      <c r="P22" s="4">
        <f>((Tarifa2020[[#This Row],[Ancho (mm)]]*Tarifa2020[[#This Row],[Largo (mm)]])/1000000)*Tarifa2020[[#This Row],[Uds. Paquete]]</f>
        <v>6.84</v>
      </c>
      <c r="Q22" s="2">
        <v>24</v>
      </c>
      <c r="R22" s="4">
        <f>Tarifa2020[[#This Row],[Paquete por palet]]*Tarifa2020[[#This Row],[m2 paquete]]</f>
        <v>164.16</v>
      </c>
      <c r="S22" s="50">
        <v>9.5679257026500011</v>
      </c>
    </row>
    <row r="23" spans="3:19" ht="16.5" customHeight="1">
      <c r="C23" s="2" t="s">
        <v>10</v>
      </c>
      <c r="D23" s="2" t="s">
        <v>50</v>
      </c>
      <c r="E23" s="2" t="s">
        <v>61</v>
      </c>
      <c r="F23" s="2" t="s">
        <v>54</v>
      </c>
      <c r="G23" s="2" t="s">
        <v>20</v>
      </c>
      <c r="H23" s="3">
        <v>0.04</v>
      </c>
      <c r="I23" s="2" t="s">
        <v>74</v>
      </c>
      <c r="J23" s="4">
        <f t="shared" si="0"/>
        <v>5.5</v>
      </c>
      <c r="K23" s="2">
        <v>220</v>
      </c>
      <c r="L23" s="18">
        <v>1200</v>
      </c>
      <c r="M23" s="18">
        <v>4000</v>
      </c>
      <c r="O23" s="2">
        <v>1</v>
      </c>
      <c r="P23" s="4">
        <f>((Tarifa2020[[#This Row],[Ancho (mm)]]*Tarifa2020[[#This Row],[Largo (mm)]])/1000000)*Tarifa2020[[#This Row],[Uds. Paquete]]</f>
        <v>4.8</v>
      </c>
      <c r="Q23" s="2">
        <v>24</v>
      </c>
      <c r="R23" s="4">
        <f>Tarifa2020[[#This Row],[Paquete por palet]]*Tarifa2020[[#This Row],[m2 paquete]]</f>
        <v>115.19999999999999</v>
      </c>
      <c r="S23" s="50">
        <v>10.260901261800001</v>
      </c>
    </row>
    <row r="24" spans="3:19" ht="16.5" customHeight="1">
      <c r="C24" s="2" t="s">
        <v>10</v>
      </c>
      <c r="D24" s="2" t="s">
        <v>50</v>
      </c>
      <c r="E24" s="2" t="s">
        <v>61</v>
      </c>
      <c r="F24" s="2" t="s">
        <v>54</v>
      </c>
      <c r="G24" s="2" t="s">
        <v>20</v>
      </c>
      <c r="H24" s="3">
        <v>0.04</v>
      </c>
      <c r="I24" s="2" t="s">
        <v>74</v>
      </c>
      <c r="J24" s="4">
        <f t="shared" si="0"/>
        <v>6.5</v>
      </c>
      <c r="K24" s="2">
        <v>260</v>
      </c>
      <c r="L24" s="18">
        <v>1200</v>
      </c>
      <c r="M24" s="18">
        <v>3000</v>
      </c>
      <c r="O24" s="2">
        <v>1</v>
      </c>
      <c r="P24" s="4">
        <f>((Tarifa2020[[#This Row],[Ancho (mm)]]*Tarifa2020[[#This Row],[Largo (mm)]])/1000000)*Tarifa2020[[#This Row],[Uds. Paquete]]</f>
        <v>3.6</v>
      </c>
      <c r="Q24" s="2">
        <v>24</v>
      </c>
      <c r="R24" s="4">
        <f>Tarifa2020[[#This Row],[Paquete por palet]]*Tarifa2020[[#This Row],[m2 paquete]]</f>
        <v>86.4</v>
      </c>
      <c r="S24" s="50">
        <v>12.813969111299999</v>
      </c>
    </row>
    <row r="25" spans="3:19" ht="16.5" customHeight="1">
      <c r="C25" s="2">
        <v>415835</v>
      </c>
      <c r="D25" s="2" t="s">
        <v>50</v>
      </c>
      <c r="E25" s="2" t="s">
        <v>61</v>
      </c>
      <c r="F25" s="2" t="s">
        <v>54</v>
      </c>
      <c r="G25" s="2" t="s">
        <v>21</v>
      </c>
      <c r="H25" s="3">
        <v>0.04</v>
      </c>
      <c r="I25" s="2" t="s">
        <v>74</v>
      </c>
      <c r="J25" s="4">
        <f t="shared" si="0"/>
        <v>1.5</v>
      </c>
      <c r="K25" s="2">
        <v>60</v>
      </c>
      <c r="L25" s="18">
        <v>1200</v>
      </c>
      <c r="M25" s="18">
        <v>14000</v>
      </c>
      <c r="O25" s="2">
        <v>1</v>
      </c>
      <c r="P25" s="4">
        <f>((Tarifa2020[[#This Row],[Ancho (mm)]]*Tarifa2020[[#This Row],[Largo (mm)]])/1000000)*Tarifa2020[[#This Row],[Uds. Paquete]]</f>
        <v>16.8</v>
      </c>
      <c r="Q25" s="2">
        <v>24</v>
      </c>
      <c r="R25" s="4">
        <f>Tarifa2020[[#This Row],[Paquete por palet]]*Tarifa2020[[#This Row],[m2 paquete]]</f>
        <v>403.20000000000005</v>
      </c>
      <c r="S25" s="50">
        <v>4.5833646631500011</v>
      </c>
    </row>
    <row r="26" spans="3:19" ht="16.5" customHeight="1">
      <c r="C26" s="2">
        <v>415836</v>
      </c>
      <c r="D26" s="2" t="s">
        <v>50</v>
      </c>
      <c r="E26" s="2" t="s">
        <v>61</v>
      </c>
      <c r="F26" s="2" t="s">
        <v>54</v>
      </c>
      <c r="G26" s="2" t="s">
        <v>21</v>
      </c>
      <c r="H26" s="3">
        <v>0.04</v>
      </c>
      <c r="I26" s="2" t="s">
        <v>74</v>
      </c>
      <c r="J26" s="4">
        <f t="shared" si="0"/>
        <v>2</v>
      </c>
      <c r="K26" s="2">
        <v>80</v>
      </c>
      <c r="L26" s="18">
        <v>1200</v>
      </c>
      <c r="M26" s="18">
        <v>11000</v>
      </c>
      <c r="O26" s="2">
        <v>1</v>
      </c>
      <c r="P26" s="4">
        <f>((Tarifa2020[[#This Row],[Ancho (mm)]]*Tarifa2020[[#This Row],[Largo (mm)]])/1000000)*Tarifa2020[[#This Row],[Uds. Paquete]]</f>
        <v>13.2</v>
      </c>
      <c r="Q26" s="2">
        <v>24</v>
      </c>
      <c r="R26" s="4">
        <f>Tarifa2020[[#This Row],[Paquete por palet]]*Tarifa2020[[#This Row],[m2 paquete]]</f>
        <v>316.79999999999995</v>
      </c>
      <c r="S26" s="50">
        <v>5.5924343370000011</v>
      </c>
    </row>
    <row r="27" spans="3:19" ht="16.5" customHeight="1">
      <c r="C27" s="2">
        <v>415837</v>
      </c>
      <c r="D27" s="2" t="s">
        <v>50</v>
      </c>
      <c r="E27" s="2" t="s">
        <v>61</v>
      </c>
      <c r="F27" s="2" t="s">
        <v>54</v>
      </c>
      <c r="G27" s="2" t="s">
        <v>21</v>
      </c>
      <c r="H27" s="3">
        <v>0.04</v>
      </c>
      <c r="I27" s="2" t="s">
        <v>74</v>
      </c>
      <c r="J27" s="4">
        <f t="shared" si="0"/>
        <v>2.5</v>
      </c>
      <c r="K27" s="2">
        <v>100</v>
      </c>
      <c r="L27" s="18">
        <v>1200</v>
      </c>
      <c r="M27" s="18">
        <v>8500</v>
      </c>
      <c r="O27" s="2">
        <v>1</v>
      </c>
      <c r="P27" s="4">
        <f>((Tarifa2020[[#This Row],[Ancho (mm)]]*Tarifa2020[[#This Row],[Largo (mm)]])/1000000)*Tarifa2020[[#This Row],[Uds. Paquete]]</f>
        <v>10.199999999999999</v>
      </c>
      <c r="Q27" s="2">
        <v>24</v>
      </c>
      <c r="R27" s="4">
        <f>Tarifa2020[[#This Row],[Paquete por palet]]*Tarifa2020[[#This Row],[m2 paquete]]</f>
        <v>244.79999999999998</v>
      </c>
      <c r="S27" s="50">
        <v>7.0391727850500008</v>
      </c>
    </row>
    <row r="28" spans="3:19" ht="16.5" customHeight="1">
      <c r="C28" s="2" t="s">
        <v>10</v>
      </c>
      <c r="D28" s="2" t="s">
        <v>50</v>
      </c>
      <c r="E28" s="2" t="s">
        <v>61</v>
      </c>
      <c r="F28" s="2" t="s">
        <v>54</v>
      </c>
      <c r="G28" s="2" t="s">
        <v>21</v>
      </c>
      <c r="H28" s="3">
        <v>0.04</v>
      </c>
      <c r="I28" s="2" t="s">
        <v>74</v>
      </c>
      <c r="J28" s="4">
        <f t="shared" si="0"/>
        <v>5</v>
      </c>
      <c r="K28" s="2">
        <v>200</v>
      </c>
      <c r="L28" s="18">
        <v>1200</v>
      </c>
      <c r="M28" s="18">
        <v>4500</v>
      </c>
      <c r="O28" s="2">
        <v>1</v>
      </c>
      <c r="P28" s="4">
        <f>((Tarifa2020[[#This Row],[Ancho (mm)]]*Tarifa2020[[#This Row],[Largo (mm)]])/1000000)*Tarifa2020[[#This Row],[Uds. Paquete]]</f>
        <v>5.4</v>
      </c>
      <c r="Q28" s="2">
        <v>24</v>
      </c>
      <c r="R28" s="4">
        <f>Tarifa2020[[#This Row],[Paquete por palet]]*Tarifa2020[[#This Row],[m2 paquete]]</f>
        <v>129.60000000000002</v>
      </c>
      <c r="S28" s="50">
        <v>13.409684942850001</v>
      </c>
    </row>
    <row r="29" spans="3:19" ht="16.5" customHeight="1">
      <c r="C29" s="48">
        <v>709043</v>
      </c>
      <c r="D29" s="2" t="s">
        <v>47</v>
      </c>
      <c r="E29" s="2" t="s">
        <v>61</v>
      </c>
      <c r="F29" s="2" t="s">
        <v>54</v>
      </c>
      <c r="G29" s="2" t="s">
        <v>135</v>
      </c>
      <c r="H29" s="3">
        <v>3.5000000000000003E-2</v>
      </c>
      <c r="I29" s="48" t="s">
        <v>72</v>
      </c>
      <c r="J29" s="50">
        <v>1.4</v>
      </c>
      <c r="K29" s="48">
        <v>50</v>
      </c>
      <c r="L29" s="49">
        <v>1200</v>
      </c>
      <c r="M29" s="49">
        <v>11500</v>
      </c>
      <c r="N29" s="48"/>
      <c r="O29" s="48">
        <v>1</v>
      </c>
      <c r="P29" s="50">
        <v>13.8</v>
      </c>
      <c r="Q29" s="48">
        <v>24</v>
      </c>
      <c r="R29" s="51">
        <f>Tarifa2020[[#This Row],[Paquete por palet]]*Tarifa2020[[#This Row],[m2 paquete]]</f>
        <v>331.20000000000005</v>
      </c>
      <c r="S29" s="50">
        <v>8.2621000000000002</v>
      </c>
    </row>
    <row r="30" spans="3:19" ht="16.5" customHeight="1">
      <c r="C30" s="48">
        <v>709046</v>
      </c>
      <c r="D30" s="2" t="s">
        <v>47</v>
      </c>
      <c r="E30" s="2" t="s">
        <v>61</v>
      </c>
      <c r="F30" s="2" t="s">
        <v>54</v>
      </c>
      <c r="G30" s="2" t="s">
        <v>135</v>
      </c>
      <c r="H30" s="3">
        <v>3.5000000000000003E-2</v>
      </c>
      <c r="I30" s="48" t="s">
        <v>72</v>
      </c>
      <c r="J30" s="50">
        <v>1.7</v>
      </c>
      <c r="K30" s="48">
        <v>60</v>
      </c>
      <c r="L30" s="49">
        <v>1200</v>
      </c>
      <c r="M30" s="49">
        <v>9500</v>
      </c>
      <c r="N30" s="48"/>
      <c r="O30" s="48">
        <v>1</v>
      </c>
      <c r="P30" s="50">
        <v>11.4</v>
      </c>
      <c r="Q30" s="48">
        <v>24</v>
      </c>
      <c r="R30" s="51">
        <f>Tarifa2020[[#This Row],[Paquete por palet]]*Tarifa2020[[#This Row],[m2 paquete]]</f>
        <v>273.60000000000002</v>
      </c>
      <c r="S30" s="50">
        <v>8.7391499999999986</v>
      </c>
    </row>
    <row r="31" spans="3:19" ht="16.5" customHeight="1">
      <c r="C31" s="48">
        <v>709049</v>
      </c>
      <c r="D31" s="2" t="s">
        <v>47</v>
      </c>
      <c r="E31" s="2" t="s">
        <v>61</v>
      </c>
      <c r="F31" s="2" t="s">
        <v>54</v>
      </c>
      <c r="G31" s="2" t="s">
        <v>135</v>
      </c>
      <c r="H31" s="3">
        <v>3.5000000000000003E-2</v>
      </c>
      <c r="I31" s="48" t="s">
        <v>73</v>
      </c>
      <c r="J31" s="50">
        <v>2.25</v>
      </c>
      <c r="K31" s="48">
        <v>80</v>
      </c>
      <c r="L31" s="49">
        <v>1200</v>
      </c>
      <c r="M31" s="49">
        <v>7100</v>
      </c>
      <c r="N31" s="48"/>
      <c r="O31" s="48">
        <v>1</v>
      </c>
      <c r="P31" s="50">
        <v>8.52</v>
      </c>
      <c r="Q31" s="48">
        <v>24</v>
      </c>
      <c r="R31" s="51">
        <f>Tarifa2020[[#This Row],[Paquete por palet]]*Tarifa2020[[#This Row],[m2 paquete]]</f>
        <v>204.48</v>
      </c>
      <c r="S31" s="50">
        <v>11.672499999999999</v>
      </c>
    </row>
    <row r="32" spans="3:19" ht="16.5" customHeight="1">
      <c r="C32" s="48">
        <v>709038</v>
      </c>
      <c r="D32" s="2" t="s">
        <v>47</v>
      </c>
      <c r="E32" s="2" t="s">
        <v>61</v>
      </c>
      <c r="F32" s="2" t="s">
        <v>54</v>
      </c>
      <c r="G32" s="2" t="s">
        <v>135</v>
      </c>
      <c r="H32" s="3">
        <v>3.5000000000000003E-2</v>
      </c>
      <c r="I32" s="48" t="s">
        <v>73</v>
      </c>
      <c r="J32" s="50">
        <v>2.85</v>
      </c>
      <c r="K32" s="48">
        <v>100</v>
      </c>
      <c r="L32" s="49">
        <v>1200</v>
      </c>
      <c r="M32" s="49">
        <v>6000</v>
      </c>
      <c r="N32" s="48"/>
      <c r="O32" s="48">
        <v>1</v>
      </c>
      <c r="P32" s="50">
        <v>7.2</v>
      </c>
      <c r="Q32" s="48">
        <v>24</v>
      </c>
      <c r="R32" s="51">
        <f>Tarifa2020[[#This Row],[Paquete por palet]]*Tarifa2020[[#This Row],[m2 paquete]]</f>
        <v>172.8</v>
      </c>
      <c r="S32" s="50">
        <v>14.595699999999999</v>
      </c>
    </row>
    <row r="33" spans="3:19" ht="16.5" customHeight="1">
      <c r="C33" s="2">
        <v>689744</v>
      </c>
      <c r="D33" s="2" t="s">
        <v>47</v>
      </c>
      <c r="E33" s="2" t="s">
        <v>61</v>
      </c>
      <c r="F33" s="2" t="s">
        <v>54</v>
      </c>
      <c r="G33" s="22" t="s">
        <v>107</v>
      </c>
      <c r="H33" s="3">
        <v>3.5000000000000003E-2</v>
      </c>
      <c r="I33" s="2" t="s">
        <v>74</v>
      </c>
      <c r="J33" s="4">
        <f>(K33/H33)/1000</f>
        <v>1.4285714285714284</v>
      </c>
      <c r="K33" s="22">
        <v>50</v>
      </c>
      <c r="L33" s="18">
        <v>600</v>
      </c>
      <c r="M33" s="25">
        <v>10800</v>
      </c>
      <c r="N33" s="22"/>
      <c r="O33" s="22">
        <v>2</v>
      </c>
      <c r="P33" s="24">
        <v>12.96</v>
      </c>
      <c r="Q33" s="22">
        <v>24</v>
      </c>
      <c r="R33" s="28">
        <f>Tarifa2020[[#This Row],[Paquete por palet]]*Tarifa2020[[#This Row],[m2 paquete]]</f>
        <v>311.04000000000002</v>
      </c>
      <c r="S33" s="50">
        <v>7.2369499999999993</v>
      </c>
    </row>
    <row r="34" spans="3:19" ht="16.5" customHeight="1">
      <c r="C34" s="2">
        <v>700910</v>
      </c>
      <c r="D34" s="2" t="s">
        <v>47</v>
      </c>
      <c r="E34" s="2" t="s">
        <v>61</v>
      </c>
      <c r="F34" s="2" t="s">
        <v>54</v>
      </c>
      <c r="G34" s="22" t="s">
        <v>107</v>
      </c>
      <c r="H34" s="3">
        <v>3.5000000000000003E-2</v>
      </c>
      <c r="I34" s="2" t="s">
        <v>74</v>
      </c>
      <c r="J34" s="4">
        <f>(K34/H34)/1000</f>
        <v>1.7142857142857142</v>
      </c>
      <c r="K34" s="22">
        <v>60</v>
      </c>
      <c r="L34" s="18">
        <v>600</v>
      </c>
      <c r="M34" s="25">
        <v>9000</v>
      </c>
      <c r="N34" s="22"/>
      <c r="O34" s="22">
        <v>2</v>
      </c>
      <c r="P34" s="24">
        <v>10.8</v>
      </c>
      <c r="Q34" s="22">
        <v>24</v>
      </c>
      <c r="R34" s="28">
        <f>Tarifa2020[[#This Row],[Paquete por palet]]*Tarifa2020[[#This Row],[m2 paquete]]</f>
        <v>259.20000000000005</v>
      </c>
      <c r="S34" s="50">
        <v>8.3229999999999986</v>
      </c>
    </row>
    <row r="35" spans="3:19" ht="16.5" customHeight="1">
      <c r="C35" s="2">
        <v>689787</v>
      </c>
      <c r="D35" s="2" t="s">
        <v>47</v>
      </c>
      <c r="E35" s="2" t="s">
        <v>61</v>
      </c>
      <c r="F35" s="2" t="s">
        <v>54</v>
      </c>
      <c r="G35" s="22" t="s">
        <v>107</v>
      </c>
      <c r="H35" s="3">
        <v>3.5000000000000003E-2</v>
      </c>
      <c r="I35" s="2" t="s">
        <v>73</v>
      </c>
      <c r="J35" s="4">
        <f>(K35/H35)/1000</f>
        <v>2.2857142857142851</v>
      </c>
      <c r="K35" s="22">
        <v>80</v>
      </c>
      <c r="L35" s="18">
        <v>600</v>
      </c>
      <c r="M35" s="25">
        <v>6750</v>
      </c>
      <c r="N35" s="22"/>
      <c r="O35" s="22">
        <v>2</v>
      </c>
      <c r="P35" s="24">
        <v>8.1</v>
      </c>
      <c r="Q35" s="8">
        <v>24</v>
      </c>
      <c r="R35" s="28">
        <f>Tarifa2020[[#This Row],[Paquete por palet]]*Tarifa2020[[#This Row],[m2 paquete]]</f>
        <v>194.39999999999998</v>
      </c>
      <c r="S35" s="50">
        <v>10.48495</v>
      </c>
    </row>
    <row r="36" spans="3:19" ht="16.5" customHeight="1">
      <c r="C36" s="2">
        <v>700351</v>
      </c>
      <c r="D36" s="2" t="s">
        <v>47</v>
      </c>
      <c r="E36" s="2" t="s">
        <v>61</v>
      </c>
      <c r="F36" s="2" t="s">
        <v>54</v>
      </c>
      <c r="G36" s="22" t="s">
        <v>107</v>
      </c>
      <c r="H36" s="3">
        <v>3.5000000000000003E-2</v>
      </c>
      <c r="I36" s="2" t="s">
        <v>74</v>
      </c>
      <c r="J36" s="4">
        <f>(K36/H36)/1000</f>
        <v>2.8571428571428568</v>
      </c>
      <c r="K36" s="22">
        <v>100</v>
      </c>
      <c r="L36" s="18">
        <v>600</v>
      </c>
      <c r="M36" s="25">
        <v>6300</v>
      </c>
      <c r="N36" s="22"/>
      <c r="O36" s="22">
        <v>2</v>
      </c>
      <c r="P36" s="24">
        <v>7.56</v>
      </c>
      <c r="Q36" s="22">
        <v>24</v>
      </c>
      <c r="R36" s="28">
        <f>Tarifa2020[[#This Row],[Paquete por palet]]*Tarifa2020[[#This Row],[m2 paquete]]</f>
        <v>181.44</v>
      </c>
      <c r="S36" s="50">
        <v>13.367549999999998</v>
      </c>
    </row>
    <row r="37" spans="3:19" ht="16.5" customHeight="1">
      <c r="C37" s="2">
        <v>700350</v>
      </c>
      <c r="D37" s="2" t="s">
        <v>47</v>
      </c>
      <c r="E37" s="2" t="s">
        <v>61</v>
      </c>
      <c r="F37" s="2" t="s">
        <v>54</v>
      </c>
      <c r="G37" s="22" t="s">
        <v>107</v>
      </c>
      <c r="H37" s="3">
        <v>3.5000000000000003E-2</v>
      </c>
      <c r="I37" s="2" t="s">
        <v>74</v>
      </c>
      <c r="J37" s="4">
        <f>(K37/H37)/1000</f>
        <v>3.4285714285714284</v>
      </c>
      <c r="K37" s="22">
        <v>120</v>
      </c>
      <c r="L37" s="18">
        <v>600</v>
      </c>
      <c r="M37" s="25">
        <v>5300</v>
      </c>
      <c r="N37" s="22"/>
      <c r="O37" s="22">
        <v>2</v>
      </c>
      <c r="P37" s="24">
        <v>6.36</v>
      </c>
      <c r="Q37" s="22">
        <v>24</v>
      </c>
      <c r="R37" s="28">
        <f>Tarifa2020[[#This Row],[Paquete por palet]]*Tarifa2020[[#This Row],[m2 paquete]]</f>
        <v>152.64000000000001</v>
      </c>
      <c r="S37" s="50">
        <v>15.844149999999997</v>
      </c>
    </row>
    <row r="38" spans="3:19" s="19" customFormat="1" ht="16.5" customHeight="1">
      <c r="C38" s="2">
        <v>689732</v>
      </c>
      <c r="D38" s="2" t="s">
        <v>47</v>
      </c>
      <c r="E38" s="2" t="s">
        <v>61</v>
      </c>
      <c r="F38" s="2" t="s">
        <v>54</v>
      </c>
      <c r="G38" s="22" t="s">
        <v>106</v>
      </c>
      <c r="H38" s="23">
        <v>3.2000000000000001E-2</v>
      </c>
      <c r="I38" s="2" t="s">
        <v>74</v>
      </c>
      <c r="J38" s="4">
        <v>1.55</v>
      </c>
      <c r="K38" s="22">
        <v>50</v>
      </c>
      <c r="L38" s="18">
        <v>600</v>
      </c>
      <c r="M38" s="25">
        <v>1350</v>
      </c>
      <c r="N38" s="22"/>
      <c r="O38" s="22">
        <v>10</v>
      </c>
      <c r="P38" s="24">
        <v>8.1</v>
      </c>
      <c r="Q38" s="22">
        <v>24</v>
      </c>
      <c r="R38" s="28">
        <f>Tarifa2020[[#This Row],[Paquete por palet]]*Tarifa2020[[#This Row],[m2 paquete]]</f>
        <v>194.39999999999998</v>
      </c>
      <c r="S38" s="50">
        <v>11.642049999999999</v>
      </c>
    </row>
    <row r="39" spans="3:19" ht="16.5" customHeight="1">
      <c r="C39" s="2">
        <v>689734</v>
      </c>
      <c r="D39" s="2" t="s">
        <v>47</v>
      </c>
      <c r="E39" s="2" t="s">
        <v>61</v>
      </c>
      <c r="F39" s="2" t="s">
        <v>54</v>
      </c>
      <c r="G39" s="22" t="s">
        <v>106</v>
      </c>
      <c r="H39" s="23">
        <v>3.2000000000000001E-2</v>
      </c>
      <c r="I39" s="2" t="s">
        <v>73</v>
      </c>
      <c r="J39" s="4">
        <v>1.85</v>
      </c>
      <c r="K39" s="22">
        <v>60</v>
      </c>
      <c r="L39" s="18">
        <v>600</v>
      </c>
      <c r="M39" s="25">
        <v>1350</v>
      </c>
      <c r="N39" s="22"/>
      <c r="O39" s="22">
        <v>8</v>
      </c>
      <c r="P39" s="24">
        <v>6.48</v>
      </c>
      <c r="Q39" s="22">
        <v>24</v>
      </c>
      <c r="R39" s="28">
        <f>Tarifa2020[[#This Row],[Paquete por palet]]*Tarifa2020[[#This Row],[m2 paquete]]</f>
        <v>155.52000000000001</v>
      </c>
      <c r="S39" s="50">
        <v>12.880349999999998</v>
      </c>
    </row>
    <row r="40" spans="3:19" ht="16.5" customHeight="1">
      <c r="C40" s="2">
        <v>689743</v>
      </c>
      <c r="D40" s="2" t="s">
        <v>47</v>
      </c>
      <c r="E40" s="2" t="s">
        <v>61</v>
      </c>
      <c r="F40" s="2" t="s">
        <v>54</v>
      </c>
      <c r="G40" s="22" t="s">
        <v>106</v>
      </c>
      <c r="H40" s="23">
        <v>3.2000000000000001E-2</v>
      </c>
      <c r="I40" s="2" t="s">
        <v>73</v>
      </c>
      <c r="J40" s="4">
        <f>(K40/H40)/1000</f>
        <v>2.5</v>
      </c>
      <c r="K40" s="22">
        <v>80</v>
      </c>
      <c r="L40" s="18">
        <v>600</v>
      </c>
      <c r="M40" s="25">
        <v>1350</v>
      </c>
      <c r="N40" s="22"/>
      <c r="O40" s="22">
        <v>6</v>
      </c>
      <c r="P40" s="24">
        <v>4.8600000000000003</v>
      </c>
      <c r="Q40" s="22">
        <v>24</v>
      </c>
      <c r="R40" s="28">
        <f>Tarifa2020[[#This Row],[Paquete por palet]]*Tarifa2020[[#This Row],[m2 paquete]]</f>
        <v>116.64000000000001</v>
      </c>
      <c r="S40" s="50">
        <v>16.006549999999997</v>
      </c>
    </row>
    <row r="41" spans="3:19" ht="16.5" customHeight="1">
      <c r="C41" s="2">
        <v>700287</v>
      </c>
      <c r="D41" s="2" t="s">
        <v>47</v>
      </c>
      <c r="E41" s="2" t="s">
        <v>61</v>
      </c>
      <c r="F41" s="2" t="s">
        <v>54</v>
      </c>
      <c r="G41" s="22" t="s">
        <v>106</v>
      </c>
      <c r="H41" s="23">
        <v>3.2000000000000001E-2</v>
      </c>
      <c r="I41" s="2" t="s">
        <v>74</v>
      </c>
      <c r="J41" s="24">
        <v>3.1</v>
      </c>
      <c r="K41" s="22">
        <v>100</v>
      </c>
      <c r="L41" s="18">
        <v>600</v>
      </c>
      <c r="M41" s="25">
        <v>1350</v>
      </c>
      <c r="N41" s="22"/>
      <c r="O41" s="22">
        <v>5</v>
      </c>
      <c r="P41" s="24">
        <v>4.05</v>
      </c>
      <c r="Q41" s="22">
        <v>24</v>
      </c>
      <c r="R41" s="28">
        <f>Tarifa2020[[#This Row],[Paquete por palet]]*Tarifa2020[[#This Row],[m2 paquete]]</f>
        <v>97.199999999999989</v>
      </c>
      <c r="S41" s="50">
        <v>18.472999999999999</v>
      </c>
    </row>
    <row r="42" spans="3:19" ht="16.5" customHeight="1">
      <c r="C42" s="2">
        <v>700289</v>
      </c>
      <c r="D42" s="2" t="s">
        <v>47</v>
      </c>
      <c r="E42" s="2" t="s">
        <v>61</v>
      </c>
      <c r="F42" s="2" t="s">
        <v>54</v>
      </c>
      <c r="G42" s="22" t="s">
        <v>106</v>
      </c>
      <c r="H42" s="23">
        <v>3.2000000000000001E-2</v>
      </c>
      <c r="I42" s="2" t="s">
        <v>74</v>
      </c>
      <c r="J42" s="24">
        <v>3.75</v>
      </c>
      <c r="K42" s="22">
        <v>120</v>
      </c>
      <c r="L42" s="18">
        <v>600</v>
      </c>
      <c r="M42" s="25">
        <v>1350</v>
      </c>
      <c r="N42" s="22"/>
      <c r="O42" s="22">
        <v>4</v>
      </c>
      <c r="P42" s="24">
        <v>3.24</v>
      </c>
      <c r="Q42" s="22">
        <v>24</v>
      </c>
      <c r="R42" s="28">
        <f>Tarifa2020[[#This Row],[Paquete por palet]]*Tarifa2020[[#This Row],[m2 paquete]]</f>
        <v>77.760000000000005</v>
      </c>
      <c r="S42" s="50">
        <v>22.198049999999999</v>
      </c>
    </row>
    <row r="43" spans="3:19" s="19" customFormat="1" ht="16.5" customHeight="1">
      <c r="C43" s="2">
        <v>700912</v>
      </c>
      <c r="D43" s="2" t="s">
        <v>47</v>
      </c>
      <c r="E43" s="2" t="s">
        <v>61</v>
      </c>
      <c r="F43" s="2" t="s">
        <v>54</v>
      </c>
      <c r="G43" s="22" t="s">
        <v>106</v>
      </c>
      <c r="H43" s="23">
        <v>3.2000000000000001E-2</v>
      </c>
      <c r="I43" s="2" t="s">
        <v>74</v>
      </c>
      <c r="J43" s="24">
        <v>4.3499999999999996</v>
      </c>
      <c r="K43" s="22">
        <v>140</v>
      </c>
      <c r="L43" s="18">
        <v>600</v>
      </c>
      <c r="M43" s="25">
        <v>1350</v>
      </c>
      <c r="N43" s="22"/>
      <c r="O43" s="22">
        <v>4</v>
      </c>
      <c r="P43" s="24">
        <v>3.24</v>
      </c>
      <c r="Q43" s="22">
        <v>20</v>
      </c>
      <c r="R43" s="28">
        <f>Tarifa2020[[#This Row],[Paquete por palet]]*Tarifa2020[[#This Row],[m2 paquete]]</f>
        <v>64.800000000000011</v>
      </c>
      <c r="S43" s="50">
        <v>29.333499999999997</v>
      </c>
    </row>
    <row r="44" spans="3:19" ht="16.5" customHeight="1">
      <c r="C44" s="2">
        <v>700299</v>
      </c>
      <c r="D44" s="2" t="s">
        <v>47</v>
      </c>
      <c r="E44" s="2" t="s">
        <v>61</v>
      </c>
      <c r="F44" s="2" t="s">
        <v>54</v>
      </c>
      <c r="G44" s="22" t="s">
        <v>106</v>
      </c>
      <c r="H44" s="23">
        <v>3.2000000000000001E-2</v>
      </c>
      <c r="I44" s="2" t="s">
        <v>74</v>
      </c>
      <c r="J44" s="24">
        <v>5</v>
      </c>
      <c r="K44" s="22">
        <v>160</v>
      </c>
      <c r="L44" s="18">
        <v>600</v>
      </c>
      <c r="M44" s="25">
        <v>1350</v>
      </c>
      <c r="N44" s="22"/>
      <c r="O44" s="22">
        <v>3</v>
      </c>
      <c r="P44" s="24">
        <v>2.4300000000000002</v>
      </c>
      <c r="Q44" s="22">
        <v>24</v>
      </c>
      <c r="R44" s="28">
        <f>Tarifa2020[[#This Row],[Paquete por palet]]*Tarifa2020[[#This Row],[m2 paquete]]</f>
        <v>58.320000000000007</v>
      </c>
      <c r="S44" s="50">
        <v>36.326849999999993</v>
      </c>
    </row>
    <row r="45" spans="3:19" ht="16.5" customHeight="1">
      <c r="C45" s="2">
        <v>682089</v>
      </c>
      <c r="D45" s="2" t="s">
        <v>47</v>
      </c>
      <c r="E45" s="2" t="s">
        <v>62</v>
      </c>
      <c r="F45" s="2" t="s">
        <v>54</v>
      </c>
      <c r="G45" s="2" t="s">
        <v>78</v>
      </c>
      <c r="H45" s="3">
        <v>3.5000000000000003E-2</v>
      </c>
      <c r="I45" s="2" t="s">
        <v>73</v>
      </c>
      <c r="J45" s="4">
        <v>1.4</v>
      </c>
      <c r="K45" s="2">
        <v>50</v>
      </c>
      <c r="L45" s="18">
        <v>600</v>
      </c>
      <c r="M45" s="18">
        <v>1000</v>
      </c>
      <c r="O45" s="8">
        <v>12</v>
      </c>
      <c r="P45" s="7">
        <f>((Tarifa2020[[#This Row],[Ancho (mm)]]*Tarifa2020[[#This Row],[Largo (mm)]])/1000000)*Tarifa2020[[#This Row],[Uds. Paquete]]</f>
        <v>7.1999999999999993</v>
      </c>
      <c r="Q45" s="8">
        <v>8</v>
      </c>
      <c r="R45" s="7">
        <f>Tarifa2020[[#This Row],[Paquete por palet]]*Tarifa2020[[#This Row],[m2 paquete]]</f>
        <v>57.599999999999994</v>
      </c>
      <c r="S45" s="50">
        <v>7.8520000000000003</v>
      </c>
    </row>
    <row r="46" spans="3:19" ht="16.5" customHeight="1">
      <c r="C46" s="2">
        <v>682092</v>
      </c>
      <c r="D46" s="2" t="s">
        <v>47</v>
      </c>
      <c r="E46" s="2" t="s">
        <v>62</v>
      </c>
      <c r="F46" s="2" t="s">
        <v>54</v>
      </c>
      <c r="G46" s="2" t="s">
        <v>78</v>
      </c>
      <c r="H46" s="3">
        <v>3.5000000000000003E-2</v>
      </c>
      <c r="I46" s="2" t="s">
        <v>73</v>
      </c>
      <c r="J46" s="4">
        <v>1.7</v>
      </c>
      <c r="K46" s="2">
        <v>60</v>
      </c>
      <c r="L46" s="18">
        <v>600</v>
      </c>
      <c r="M46" s="18">
        <v>1000</v>
      </c>
      <c r="O46" s="8">
        <v>9</v>
      </c>
      <c r="P46" s="7">
        <f>((Tarifa2020[[#This Row],[Ancho (mm)]]*Tarifa2020[[#This Row],[Largo (mm)]])/1000000)*Tarifa2020[[#This Row],[Uds. Paquete]]</f>
        <v>5.3999999999999995</v>
      </c>
      <c r="Q46" s="8">
        <v>8</v>
      </c>
      <c r="R46" s="7">
        <f>Tarifa2020[[#This Row],[Paquete por palet]]*Tarifa2020[[#This Row],[m2 paquete]]</f>
        <v>43.199999999999996</v>
      </c>
      <c r="S46" s="50">
        <v>9.8071999999999999</v>
      </c>
    </row>
    <row r="47" spans="3:19" ht="16.5" customHeight="1">
      <c r="C47" s="2">
        <v>682256</v>
      </c>
      <c r="D47" s="2" t="s">
        <v>47</v>
      </c>
      <c r="E47" s="2" t="s">
        <v>62</v>
      </c>
      <c r="F47" s="2" t="s">
        <v>54</v>
      </c>
      <c r="G47" s="2" t="s">
        <v>78</v>
      </c>
      <c r="H47" s="3">
        <v>3.5000000000000003E-2</v>
      </c>
      <c r="I47" s="2" t="s">
        <v>73</v>
      </c>
      <c r="J47" s="4">
        <v>2.25</v>
      </c>
      <c r="K47" s="2">
        <v>80</v>
      </c>
      <c r="L47" s="18">
        <v>600</v>
      </c>
      <c r="M47" s="18">
        <v>1000</v>
      </c>
      <c r="O47" s="8">
        <v>6</v>
      </c>
      <c r="P47" s="7">
        <f>((Tarifa2020[[#This Row],[Ancho (mm)]]*Tarifa2020[[#This Row],[Largo (mm)]])/1000000)*Tarifa2020[[#This Row],[Uds. Paquete]]</f>
        <v>3.5999999999999996</v>
      </c>
      <c r="Q47" s="8">
        <v>10</v>
      </c>
      <c r="R47" s="7">
        <f>Tarifa2020[[#This Row],[Paquete por palet]]*Tarifa2020[[#This Row],[m2 paquete]]</f>
        <v>36</v>
      </c>
      <c r="S47" s="50">
        <v>11.762400000000001</v>
      </c>
    </row>
    <row r="48" spans="3:19" ht="16.5" customHeight="1">
      <c r="C48" s="2">
        <v>682255</v>
      </c>
      <c r="D48" s="2" t="s">
        <v>47</v>
      </c>
      <c r="E48" s="2" t="s">
        <v>62</v>
      </c>
      <c r="F48" s="2" t="s">
        <v>54</v>
      </c>
      <c r="G48" s="2" t="s">
        <v>78</v>
      </c>
      <c r="H48" s="3">
        <v>3.5000000000000003E-2</v>
      </c>
      <c r="I48" s="2" t="s">
        <v>73</v>
      </c>
      <c r="J48" s="4">
        <v>2.85</v>
      </c>
      <c r="K48" s="2">
        <v>100</v>
      </c>
      <c r="L48" s="18">
        <v>600</v>
      </c>
      <c r="M48" s="18">
        <v>1000</v>
      </c>
      <c r="O48" s="8">
        <v>6</v>
      </c>
      <c r="P48" s="7">
        <f>((Tarifa2020[[#This Row],[Ancho (mm)]]*Tarifa2020[[#This Row],[Largo (mm)]])/1000000)*Tarifa2020[[#This Row],[Uds. Paquete]]</f>
        <v>3.5999999999999996</v>
      </c>
      <c r="Q48" s="8">
        <v>8</v>
      </c>
      <c r="R48" s="7">
        <f>Tarifa2020[[#This Row],[Paquete por palet]]*Tarifa2020[[#This Row],[m2 paquete]]</f>
        <v>28.799999999999997</v>
      </c>
      <c r="S48" s="50">
        <v>15.007200000000001</v>
      </c>
    </row>
    <row r="49" spans="3:19" ht="16.5" customHeight="1">
      <c r="C49" s="2">
        <v>682260</v>
      </c>
      <c r="D49" s="2" t="s">
        <v>47</v>
      </c>
      <c r="E49" s="2" t="s">
        <v>62</v>
      </c>
      <c r="F49" s="2" t="s">
        <v>54</v>
      </c>
      <c r="G49" s="2" t="s">
        <v>78</v>
      </c>
      <c r="H49" s="3">
        <v>3.5000000000000003E-2</v>
      </c>
      <c r="I49" s="2" t="s">
        <v>73</v>
      </c>
      <c r="J49" s="4">
        <v>3.4</v>
      </c>
      <c r="K49" s="2">
        <v>120</v>
      </c>
      <c r="L49" s="18">
        <v>600</v>
      </c>
      <c r="M49" s="18">
        <v>1000</v>
      </c>
      <c r="O49" s="8">
        <v>5</v>
      </c>
      <c r="P49" s="7">
        <f>((Tarifa2020[[#This Row],[Ancho (mm)]]*Tarifa2020[[#This Row],[Largo (mm)]])/1000000)*Tarifa2020[[#This Row],[Uds. Paquete]]</f>
        <v>3</v>
      </c>
      <c r="Q49" s="8">
        <v>8</v>
      </c>
      <c r="R49" s="7">
        <f>Tarifa2020[[#This Row],[Paquete por palet]]*Tarifa2020[[#This Row],[m2 paquete]]</f>
        <v>24</v>
      </c>
      <c r="S49" s="50">
        <v>18.824000000000002</v>
      </c>
    </row>
    <row r="50" spans="3:19" ht="16.5" customHeight="1">
      <c r="C50" s="2">
        <v>722689</v>
      </c>
      <c r="D50" s="2" t="s">
        <v>47</v>
      </c>
      <c r="E50" s="2" t="s">
        <v>67</v>
      </c>
      <c r="F50" s="2" t="s">
        <v>54</v>
      </c>
      <c r="G50" s="2" t="s">
        <v>111</v>
      </c>
      <c r="H50" s="2"/>
      <c r="I50" s="43" t="s">
        <v>72</v>
      </c>
      <c r="J50" s="62"/>
      <c r="K50" s="43">
        <v>60</v>
      </c>
      <c r="L50" s="43">
        <v>75</v>
      </c>
      <c r="M50" s="18">
        <v>1000</v>
      </c>
      <c r="N50" s="39"/>
      <c r="R50" s="43"/>
      <c r="S50" s="50">
        <v>37.450000000000003</v>
      </c>
    </row>
    <row r="51" spans="3:19" ht="16.5" customHeight="1">
      <c r="C51" s="2">
        <v>722690</v>
      </c>
      <c r="D51" s="2" t="s">
        <v>47</v>
      </c>
      <c r="E51" s="2" t="s">
        <v>67</v>
      </c>
      <c r="F51" s="2" t="s">
        <v>54</v>
      </c>
      <c r="G51" s="2" t="s">
        <v>111</v>
      </c>
      <c r="H51" s="2"/>
      <c r="I51" s="43" t="s">
        <v>72</v>
      </c>
      <c r="J51" s="62"/>
      <c r="K51" s="43">
        <v>80</v>
      </c>
      <c r="L51" s="43">
        <v>75</v>
      </c>
      <c r="M51" s="18">
        <v>1000</v>
      </c>
      <c r="N51" s="39"/>
      <c r="R51" s="43"/>
      <c r="S51" s="50">
        <v>39.119999999999997</v>
      </c>
    </row>
    <row r="52" spans="3:19" ht="16.5" customHeight="1">
      <c r="C52" s="2">
        <v>722691</v>
      </c>
      <c r="D52" s="2" t="s">
        <v>47</v>
      </c>
      <c r="E52" s="2" t="s">
        <v>67</v>
      </c>
      <c r="F52" s="2" t="s">
        <v>54</v>
      </c>
      <c r="G52" s="2" t="s">
        <v>111</v>
      </c>
      <c r="H52" s="2"/>
      <c r="I52" s="43" t="s">
        <v>72</v>
      </c>
      <c r="J52" s="62"/>
      <c r="K52" s="43">
        <v>120</v>
      </c>
      <c r="L52" s="43">
        <v>75</v>
      </c>
      <c r="M52" s="18">
        <v>1000</v>
      </c>
      <c r="N52" s="39"/>
      <c r="R52" s="43"/>
      <c r="S52" s="50">
        <v>41.64</v>
      </c>
    </row>
    <row r="53" spans="3:19" ht="16.5" customHeight="1">
      <c r="C53" s="2">
        <v>592367</v>
      </c>
      <c r="D53" s="2" t="s">
        <v>52</v>
      </c>
      <c r="E53" s="2" t="s">
        <v>61</v>
      </c>
      <c r="F53" s="2" t="s">
        <v>54</v>
      </c>
      <c r="G53" s="2" t="s">
        <v>42</v>
      </c>
      <c r="H53" s="3">
        <v>3.5000000000000003E-2</v>
      </c>
      <c r="I53" s="2" t="s">
        <v>74</v>
      </c>
      <c r="J53" s="4">
        <v>4.55</v>
      </c>
      <c r="K53" s="2">
        <v>160</v>
      </c>
      <c r="L53" s="18">
        <v>400</v>
      </c>
      <c r="M53" s="18">
        <v>4000</v>
      </c>
      <c r="O53" s="2">
        <v>3</v>
      </c>
      <c r="P53" s="4">
        <f>((Tarifa2020[[#This Row],[Ancho (mm)]]*Tarifa2020[[#This Row],[Largo (mm)]])/1000000)*Tarifa2020[[#This Row],[Uds. Paquete]]</f>
        <v>4.8000000000000007</v>
      </c>
      <c r="Q53" s="2">
        <v>24</v>
      </c>
      <c r="R53" s="4">
        <f>Tarifa2020[[#This Row],[Paquete por palet]]*Tarifa2020[[#This Row],[m2 paquete]]</f>
        <v>115.20000000000002</v>
      </c>
      <c r="S53" s="50">
        <v>19.451945520000002</v>
      </c>
    </row>
    <row r="54" spans="3:19" ht="16.5" customHeight="1">
      <c r="C54" s="2">
        <v>592376</v>
      </c>
      <c r="D54" s="2" t="s">
        <v>52</v>
      </c>
      <c r="E54" s="2" t="s">
        <v>61</v>
      </c>
      <c r="F54" s="2" t="s">
        <v>54</v>
      </c>
      <c r="G54" s="2" t="s">
        <v>42</v>
      </c>
      <c r="H54" s="3">
        <v>3.5000000000000003E-2</v>
      </c>
      <c r="I54" s="2" t="s">
        <v>74</v>
      </c>
      <c r="J54" s="4">
        <v>4.55</v>
      </c>
      <c r="K54" s="2">
        <v>160</v>
      </c>
      <c r="L54" s="18">
        <v>600</v>
      </c>
      <c r="M54" s="18">
        <v>4000</v>
      </c>
      <c r="O54" s="2">
        <v>2</v>
      </c>
      <c r="P54" s="4">
        <f>((Tarifa2020[[#This Row],[Ancho (mm)]]*Tarifa2020[[#This Row],[Largo (mm)]])/1000000)*Tarifa2020[[#This Row],[Uds. Paquete]]</f>
        <v>4.8</v>
      </c>
      <c r="Q54" s="2">
        <v>24</v>
      </c>
      <c r="R54" s="4">
        <f>Tarifa2020[[#This Row],[Paquete por palet]]*Tarifa2020[[#This Row],[m2 paquete]]</f>
        <v>115.19999999999999</v>
      </c>
      <c r="S54" s="50">
        <v>19.451945520000002</v>
      </c>
    </row>
    <row r="55" spans="3:19" ht="16.5" customHeight="1">
      <c r="C55" s="2">
        <v>592380</v>
      </c>
      <c r="D55" s="2" t="s">
        <v>52</v>
      </c>
      <c r="E55" s="2" t="s">
        <v>61</v>
      </c>
      <c r="F55" s="2" t="s">
        <v>54</v>
      </c>
      <c r="G55" s="2" t="s">
        <v>42</v>
      </c>
      <c r="H55" s="3">
        <v>3.5000000000000003E-2</v>
      </c>
      <c r="I55" s="2" t="s">
        <v>74</v>
      </c>
      <c r="J55" s="4">
        <v>5.7</v>
      </c>
      <c r="K55" s="2">
        <v>200</v>
      </c>
      <c r="L55" s="18">
        <v>400</v>
      </c>
      <c r="M55" s="18">
        <v>3200</v>
      </c>
      <c r="O55" s="2">
        <v>3</v>
      </c>
      <c r="P55" s="4">
        <f>((Tarifa2020[[#This Row],[Ancho (mm)]]*Tarifa2020[[#This Row],[Largo (mm)]])/1000000)*Tarifa2020[[#This Row],[Uds. Paquete]]</f>
        <v>3.84</v>
      </c>
      <c r="Q55" s="2">
        <v>24</v>
      </c>
      <c r="R55" s="4">
        <f>Tarifa2020[[#This Row],[Paquete por palet]]*Tarifa2020[[#This Row],[m2 paquete]]</f>
        <v>92.16</v>
      </c>
      <c r="S55" s="50">
        <v>22.148254800000004</v>
      </c>
    </row>
    <row r="56" spans="3:19" ht="16.5" customHeight="1">
      <c r="C56" s="2">
        <v>592388</v>
      </c>
      <c r="D56" s="2" t="s">
        <v>52</v>
      </c>
      <c r="E56" s="2" t="s">
        <v>61</v>
      </c>
      <c r="F56" s="2" t="s">
        <v>54</v>
      </c>
      <c r="G56" s="2" t="s">
        <v>42</v>
      </c>
      <c r="H56" s="3">
        <v>3.5000000000000003E-2</v>
      </c>
      <c r="I56" s="2" t="s">
        <v>74</v>
      </c>
      <c r="J56" s="4">
        <v>5.7</v>
      </c>
      <c r="K56" s="2">
        <v>200</v>
      </c>
      <c r="L56" s="18">
        <v>600</v>
      </c>
      <c r="M56" s="18">
        <v>3200</v>
      </c>
      <c r="O56" s="2">
        <v>2</v>
      </c>
      <c r="P56" s="4">
        <f>((Tarifa2020[[#This Row],[Ancho (mm)]]*Tarifa2020[[#This Row],[Largo (mm)]])/1000000)*Tarifa2020[[#This Row],[Uds. Paquete]]</f>
        <v>3.84</v>
      </c>
      <c r="Q56" s="2">
        <v>24</v>
      </c>
      <c r="R56" s="4">
        <f>Tarifa2020[[#This Row],[Paquete por palet]]*Tarifa2020[[#This Row],[m2 paquete]]</f>
        <v>92.16</v>
      </c>
      <c r="S56" s="50">
        <v>22.148254800000004</v>
      </c>
    </row>
    <row r="57" spans="3:19" ht="16.5" customHeight="1">
      <c r="C57" s="2">
        <v>592398</v>
      </c>
      <c r="D57" s="2" t="s">
        <v>52</v>
      </c>
      <c r="E57" s="2" t="s">
        <v>61</v>
      </c>
      <c r="F57" s="2" t="s">
        <v>54</v>
      </c>
      <c r="G57" s="2" t="s">
        <v>42</v>
      </c>
      <c r="H57" s="3">
        <v>3.5000000000000003E-2</v>
      </c>
      <c r="I57" s="2" t="s">
        <v>74</v>
      </c>
      <c r="J57" s="4">
        <v>6.85</v>
      </c>
      <c r="K57" s="2">
        <v>240</v>
      </c>
      <c r="L57" s="18">
        <v>400</v>
      </c>
      <c r="M57" s="18">
        <v>2550</v>
      </c>
      <c r="O57" s="2">
        <v>3</v>
      </c>
      <c r="P57" s="4">
        <f>((Tarifa2020[[#This Row],[Ancho (mm)]]*Tarifa2020[[#This Row],[Largo (mm)]])/1000000)*Tarifa2020[[#This Row],[Uds. Paquete]]</f>
        <v>3.06</v>
      </c>
      <c r="Q57" s="2">
        <v>24</v>
      </c>
      <c r="R57" s="4">
        <f>Tarifa2020[[#This Row],[Paquete por palet]]*Tarifa2020[[#This Row],[m2 paquete]]</f>
        <v>73.44</v>
      </c>
      <c r="S57" s="50">
        <v>24.339006090000002</v>
      </c>
    </row>
    <row r="58" spans="3:19" ht="16.5" customHeight="1">
      <c r="C58" s="2" t="s">
        <v>10</v>
      </c>
      <c r="D58" s="2" t="s">
        <v>52</v>
      </c>
      <c r="E58" s="2" t="s">
        <v>61</v>
      </c>
      <c r="F58" s="2" t="s">
        <v>54</v>
      </c>
      <c r="G58" s="2" t="s">
        <v>42</v>
      </c>
      <c r="H58" s="3">
        <v>3.5000000000000003E-2</v>
      </c>
      <c r="I58" s="2" t="s">
        <v>74</v>
      </c>
      <c r="J58" s="4">
        <v>6.85</v>
      </c>
      <c r="K58" s="2">
        <v>240</v>
      </c>
      <c r="L58" s="18">
        <v>600</v>
      </c>
      <c r="M58" s="18">
        <v>2550</v>
      </c>
      <c r="O58" s="2">
        <v>2</v>
      </c>
      <c r="P58" s="4">
        <f>((Tarifa2020[[#This Row],[Ancho (mm)]]*Tarifa2020[[#This Row],[Largo (mm)]])/1000000)*Tarifa2020[[#This Row],[Uds. Paquete]]</f>
        <v>3.06</v>
      </c>
      <c r="Q58" s="2">
        <v>24</v>
      </c>
      <c r="R58" s="4">
        <f>Tarifa2020[[#This Row],[Paquete por palet]]*Tarifa2020[[#This Row],[m2 paquete]]</f>
        <v>73.44</v>
      </c>
      <c r="S58" s="50">
        <v>24.339006090000002</v>
      </c>
    </row>
    <row r="59" spans="3:19" ht="16.5" customHeight="1">
      <c r="C59" s="2">
        <v>592509</v>
      </c>
      <c r="D59" s="2" t="s">
        <v>52</v>
      </c>
      <c r="E59" s="2" t="s">
        <v>61</v>
      </c>
      <c r="F59" s="2" t="s">
        <v>54</v>
      </c>
      <c r="G59" s="2" t="s">
        <v>3</v>
      </c>
      <c r="H59" s="3">
        <v>3.2000000000000001E-2</v>
      </c>
      <c r="I59" s="2" t="s">
        <v>74</v>
      </c>
      <c r="J59" s="4">
        <f>(K59/H59)/1000</f>
        <v>5</v>
      </c>
      <c r="K59" s="2">
        <v>160</v>
      </c>
      <c r="L59" s="18">
        <v>400</v>
      </c>
      <c r="M59" s="18">
        <v>2500</v>
      </c>
      <c r="O59" s="2">
        <v>3</v>
      </c>
      <c r="P59" s="4">
        <f>((Tarifa2020[[#This Row],[Ancho (mm)]]*Tarifa2020[[#This Row],[Largo (mm)]])/1000000)*Tarifa2020[[#This Row],[Uds. Paquete]]</f>
        <v>3</v>
      </c>
      <c r="Q59" s="2">
        <v>18</v>
      </c>
      <c r="R59" s="4">
        <f>Tarifa2020[[#This Row],[Paquete por palet]]*Tarifa2020[[#This Row],[m2 paquete]]</f>
        <v>54</v>
      </c>
      <c r="S59" s="50">
        <v>21.32973234</v>
      </c>
    </row>
    <row r="60" spans="3:19" ht="16.5" customHeight="1">
      <c r="C60" s="2">
        <v>592524</v>
      </c>
      <c r="D60" s="2" t="s">
        <v>52</v>
      </c>
      <c r="E60" s="2" t="s">
        <v>61</v>
      </c>
      <c r="F60" s="2" t="s">
        <v>54</v>
      </c>
      <c r="G60" s="2" t="s">
        <v>3</v>
      </c>
      <c r="H60" s="3">
        <v>3.2000000000000001E-2</v>
      </c>
      <c r="I60" s="2" t="s">
        <v>74</v>
      </c>
      <c r="J60" s="4">
        <f>(K60/H60)/1000</f>
        <v>5</v>
      </c>
      <c r="K60" s="2">
        <v>160</v>
      </c>
      <c r="L60" s="18">
        <v>600</v>
      </c>
      <c r="M60" s="18">
        <v>2500</v>
      </c>
      <c r="O60" s="2">
        <v>2</v>
      </c>
      <c r="P60" s="4">
        <f>((Tarifa2020[[#This Row],[Ancho (mm)]]*Tarifa2020[[#This Row],[Largo (mm)]])/1000000)*Tarifa2020[[#This Row],[Uds. Paquete]]</f>
        <v>3</v>
      </c>
      <c r="Q60" s="2">
        <v>18</v>
      </c>
      <c r="R60" s="4">
        <f>Tarifa2020[[#This Row],[Paquete por palet]]*Tarifa2020[[#This Row],[m2 paquete]]</f>
        <v>54</v>
      </c>
      <c r="S60" s="50">
        <v>21.32973234</v>
      </c>
    </row>
    <row r="61" spans="3:19" ht="16.5" customHeight="1">
      <c r="C61" s="2">
        <v>592537</v>
      </c>
      <c r="D61" s="2" t="s">
        <v>52</v>
      </c>
      <c r="E61" s="2" t="s">
        <v>61</v>
      </c>
      <c r="F61" s="2" t="s">
        <v>54</v>
      </c>
      <c r="G61" s="2" t="s">
        <v>3</v>
      </c>
      <c r="H61" s="3">
        <v>3.2000000000000001E-2</v>
      </c>
      <c r="I61" s="2" t="s">
        <v>74</v>
      </c>
      <c r="J61" s="4">
        <f>(K61/H61)/1000</f>
        <v>6.25</v>
      </c>
      <c r="K61" s="2">
        <v>200</v>
      </c>
      <c r="L61" s="18">
        <v>400</v>
      </c>
      <c r="M61" s="18">
        <v>2000</v>
      </c>
      <c r="O61" s="2">
        <v>3</v>
      </c>
      <c r="P61" s="4">
        <f>((Tarifa2020[[#This Row],[Ancho (mm)]]*Tarifa2020[[#This Row],[Largo (mm)]])/1000000)*Tarifa2020[[#This Row],[Uds. Paquete]]</f>
        <v>2.4000000000000004</v>
      </c>
      <c r="Q61" s="2">
        <v>18</v>
      </c>
      <c r="R61" s="4">
        <f>Tarifa2020[[#This Row],[Paquete por palet]]*Tarifa2020[[#This Row],[m2 paquete]]</f>
        <v>43.2</v>
      </c>
      <c r="S61" s="50">
        <v>27.31216855500001</v>
      </c>
    </row>
    <row r="62" spans="3:19" ht="16.5" customHeight="1">
      <c r="C62" s="2">
        <v>592544</v>
      </c>
      <c r="D62" s="2" t="s">
        <v>52</v>
      </c>
      <c r="E62" s="2" t="s">
        <v>61</v>
      </c>
      <c r="F62" s="2" t="s">
        <v>54</v>
      </c>
      <c r="G62" s="2" t="s">
        <v>3</v>
      </c>
      <c r="H62" s="3">
        <v>3.2000000000000001E-2</v>
      </c>
      <c r="I62" s="2" t="s">
        <v>74</v>
      </c>
      <c r="J62" s="4">
        <f>(K62/H62)/1000</f>
        <v>6.25</v>
      </c>
      <c r="K62" s="2">
        <v>200</v>
      </c>
      <c r="L62" s="18">
        <v>600</v>
      </c>
      <c r="M62" s="18">
        <v>2000</v>
      </c>
      <c r="O62" s="2">
        <v>2</v>
      </c>
      <c r="P62" s="4">
        <f>((Tarifa2020[[#This Row],[Ancho (mm)]]*Tarifa2020[[#This Row],[Largo (mm)]])/1000000)*Tarifa2020[[#This Row],[Uds. Paquete]]</f>
        <v>2.4</v>
      </c>
      <c r="Q62" s="2">
        <v>18</v>
      </c>
      <c r="R62" s="4">
        <f>Tarifa2020[[#This Row],[Paquete por palet]]*Tarifa2020[[#This Row],[m2 paquete]]</f>
        <v>43.199999999999996</v>
      </c>
      <c r="S62" s="50">
        <v>27.31216855500001</v>
      </c>
    </row>
    <row r="63" spans="3:19" ht="16.5" customHeight="1">
      <c r="C63" s="2">
        <v>406882</v>
      </c>
      <c r="D63" s="2" t="s">
        <v>51</v>
      </c>
      <c r="E63" s="2" t="s">
        <v>61</v>
      </c>
      <c r="F63" s="2" t="s">
        <v>54</v>
      </c>
      <c r="G63" s="2" t="s">
        <v>22</v>
      </c>
      <c r="H63" s="3">
        <v>4.3999999999999997E-2</v>
      </c>
      <c r="I63" s="2" t="s">
        <v>72</v>
      </c>
      <c r="J63" s="4">
        <v>1.8</v>
      </c>
      <c r="K63" s="2">
        <v>80</v>
      </c>
      <c r="L63" s="18">
        <v>1200</v>
      </c>
      <c r="M63" s="18">
        <v>13000</v>
      </c>
      <c r="O63" s="2">
        <v>1</v>
      </c>
      <c r="P63" s="4">
        <f>((Tarifa2020[[#This Row],[Ancho (mm)]]*Tarifa2020[[#This Row],[Largo (mm)]])/1000000)*Tarifa2020[[#This Row],[Uds. Paquete]]</f>
        <v>15.6</v>
      </c>
      <c r="Q63" s="2">
        <v>24</v>
      </c>
      <c r="R63" s="4">
        <f>Tarifa2020[[#This Row],[Paquete por palet]]*Tarifa2020[[#This Row],[m2 paquete]]</f>
        <v>374.4</v>
      </c>
      <c r="S63" s="50">
        <v>3.3990185250000007</v>
      </c>
    </row>
    <row r="64" spans="3:19" ht="16.5" customHeight="1">
      <c r="C64" s="2">
        <v>414716</v>
      </c>
      <c r="D64" s="2" t="s">
        <v>51</v>
      </c>
      <c r="E64" s="2" t="s">
        <v>61</v>
      </c>
      <c r="F64" s="2" t="s">
        <v>54</v>
      </c>
      <c r="G64" s="2" t="s">
        <v>22</v>
      </c>
      <c r="H64" s="3">
        <v>4.3999999999999997E-2</v>
      </c>
      <c r="I64" s="2" t="s">
        <v>74</v>
      </c>
      <c r="J64" s="4">
        <v>2.25</v>
      </c>
      <c r="K64" s="2">
        <v>100</v>
      </c>
      <c r="L64" s="18">
        <v>1200</v>
      </c>
      <c r="M64" s="18">
        <v>10500</v>
      </c>
      <c r="O64" s="2">
        <v>1</v>
      </c>
      <c r="P64" s="4">
        <f>((Tarifa2020[[#This Row],[Ancho (mm)]]*Tarifa2020[[#This Row],[Largo (mm)]])/1000000)*Tarifa2020[[#This Row],[Uds. Paquete]]</f>
        <v>12.6</v>
      </c>
      <c r="Q64" s="2">
        <v>24</v>
      </c>
      <c r="R64" s="4">
        <f>Tarifa2020[[#This Row],[Paquete por palet]]*Tarifa2020[[#This Row],[m2 paquete]]</f>
        <v>302.39999999999998</v>
      </c>
      <c r="S64" s="50">
        <v>4.6399999999999997</v>
      </c>
    </row>
    <row r="65" spans="3:19" ht="16.5" customHeight="1">
      <c r="C65" s="2">
        <v>501753</v>
      </c>
      <c r="D65" s="2" t="s">
        <v>51</v>
      </c>
      <c r="E65" s="2" t="s">
        <v>61</v>
      </c>
      <c r="F65" s="2" t="s">
        <v>54</v>
      </c>
      <c r="G65" s="2" t="s">
        <v>22</v>
      </c>
      <c r="H65" s="3">
        <v>4.3999999999999997E-2</v>
      </c>
      <c r="I65" s="2" t="s">
        <v>74</v>
      </c>
      <c r="J65" s="4">
        <v>2.7</v>
      </c>
      <c r="K65" s="2">
        <v>120</v>
      </c>
      <c r="L65" s="18">
        <v>1200</v>
      </c>
      <c r="M65" s="18">
        <v>8800</v>
      </c>
      <c r="O65" s="2">
        <v>1</v>
      </c>
      <c r="P65" s="4">
        <f>((Tarifa2020[[#This Row],[Ancho (mm)]]*Tarifa2020[[#This Row],[Largo (mm)]])/1000000)*Tarifa2020[[#This Row],[Uds. Paquete]]</f>
        <v>10.56</v>
      </c>
      <c r="Q65" s="2">
        <v>24</v>
      </c>
      <c r="R65" s="4">
        <f>Tarifa2020[[#This Row],[Paquete por palet]]*Tarifa2020[[#This Row],[m2 paquete]]</f>
        <v>253.44</v>
      </c>
      <c r="S65" s="50">
        <v>5.6</v>
      </c>
    </row>
    <row r="66" spans="3:19" ht="16.5" customHeight="1">
      <c r="C66" s="2">
        <v>503211</v>
      </c>
      <c r="D66" s="2" t="s">
        <v>51</v>
      </c>
      <c r="E66" s="2" t="s">
        <v>61</v>
      </c>
      <c r="F66" s="2" t="s">
        <v>54</v>
      </c>
      <c r="G66" s="2" t="s">
        <v>22</v>
      </c>
      <c r="H66" s="3">
        <v>4.3999999999999997E-2</v>
      </c>
      <c r="I66" s="2" t="s">
        <v>74</v>
      </c>
      <c r="J66" s="4">
        <f>(K66/H66)/1000</f>
        <v>4.5454545454545459</v>
      </c>
      <c r="K66" s="2">
        <v>200</v>
      </c>
      <c r="L66" s="18">
        <v>1200</v>
      </c>
      <c r="M66" s="18">
        <v>5200</v>
      </c>
      <c r="O66" s="2">
        <v>1</v>
      </c>
      <c r="P66" s="4">
        <f>((Tarifa2020[[#This Row],[Ancho (mm)]]*Tarifa2020[[#This Row],[Largo (mm)]])/1000000)*Tarifa2020[[#This Row],[Uds. Paquete]]</f>
        <v>6.24</v>
      </c>
      <c r="Q66" s="2">
        <v>24</v>
      </c>
      <c r="R66" s="4">
        <f>Tarifa2020[[#This Row],[Paquete por palet]]*Tarifa2020[[#This Row],[m2 paquete]]</f>
        <v>149.76</v>
      </c>
      <c r="S66" s="50">
        <v>9.34</v>
      </c>
    </row>
    <row r="67" spans="3:19" ht="16.5" customHeight="1">
      <c r="C67" s="2">
        <v>415841</v>
      </c>
      <c r="D67" s="2" t="s">
        <v>51</v>
      </c>
      <c r="E67" s="2" t="s">
        <v>61</v>
      </c>
      <c r="F67" s="2" t="s">
        <v>54</v>
      </c>
      <c r="G67" s="2" t="s">
        <v>23</v>
      </c>
      <c r="H67" s="3">
        <v>0.04</v>
      </c>
      <c r="I67" s="2" t="s">
        <v>74</v>
      </c>
      <c r="J67" s="4">
        <f>(K67/H67)/1000</f>
        <v>1.5</v>
      </c>
      <c r="K67" s="2">
        <v>60</v>
      </c>
      <c r="L67" s="18">
        <v>1200</v>
      </c>
      <c r="M67" s="18">
        <v>16000</v>
      </c>
      <c r="O67" s="2">
        <v>1</v>
      </c>
      <c r="P67" s="4">
        <f>((Tarifa2020[[#This Row],[Ancho (mm)]]*Tarifa2020[[#This Row],[Largo (mm)]])/1000000)*Tarifa2020[[#This Row],[Uds. Paquete]]</f>
        <v>19.2</v>
      </c>
      <c r="Q67" s="2">
        <v>24</v>
      </c>
      <c r="R67" s="4">
        <f>Tarifa2020[[#This Row],[Paquete por palet]]*Tarifa2020[[#This Row],[m2 paquete]]</f>
        <v>460.79999999999995</v>
      </c>
      <c r="S67" s="50">
        <v>4.2211638000000002</v>
      </c>
    </row>
    <row r="68" spans="3:19" ht="16.5" customHeight="1">
      <c r="C68" s="2">
        <v>415842</v>
      </c>
      <c r="D68" s="2" t="s">
        <v>51</v>
      </c>
      <c r="E68" s="2" t="s">
        <v>61</v>
      </c>
      <c r="F68" s="2" t="s">
        <v>54</v>
      </c>
      <c r="G68" s="2" t="s">
        <v>23</v>
      </c>
      <c r="H68" s="3">
        <v>0.04</v>
      </c>
      <c r="I68" s="2" t="s">
        <v>74</v>
      </c>
      <c r="J68" s="4">
        <f>(K68/H68)/1000</f>
        <v>2</v>
      </c>
      <c r="K68" s="2">
        <v>80</v>
      </c>
      <c r="L68" s="18">
        <v>1200</v>
      </c>
      <c r="M68" s="18">
        <v>13000</v>
      </c>
      <c r="O68" s="2">
        <v>1</v>
      </c>
      <c r="P68" s="4">
        <f>((Tarifa2020[[#This Row],[Ancho (mm)]]*Tarifa2020[[#This Row],[Largo (mm)]])/1000000)*Tarifa2020[[#This Row],[Uds. Paquete]]</f>
        <v>15.6</v>
      </c>
      <c r="Q68" s="2">
        <v>24</v>
      </c>
      <c r="R68" s="4">
        <f>Tarifa2020[[#This Row],[Paquete por palet]]*Tarifa2020[[#This Row],[m2 paquete]]</f>
        <v>374.4</v>
      </c>
      <c r="S68" s="50">
        <v>4.6261010250000005</v>
      </c>
    </row>
    <row r="69" spans="3:19" ht="16.5" customHeight="1">
      <c r="C69" s="2">
        <v>415845</v>
      </c>
      <c r="D69" s="2" t="s">
        <v>51</v>
      </c>
      <c r="E69" s="2" t="s">
        <v>61</v>
      </c>
      <c r="F69" s="2" t="s">
        <v>54</v>
      </c>
      <c r="G69" s="2" t="s">
        <v>23</v>
      </c>
      <c r="H69" s="3">
        <v>0.04</v>
      </c>
      <c r="I69" s="2" t="s">
        <v>74</v>
      </c>
      <c r="J69" s="4">
        <f>(K69/H69)/1000</f>
        <v>2.5</v>
      </c>
      <c r="K69" s="2">
        <v>100</v>
      </c>
      <c r="L69" s="18">
        <v>1200</v>
      </c>
      <c r="M69" s="18">
        <v>10000</v>
      </c>
      <c r="O69" s="2">
        <v>1</v>
      </c>
      <c r="P69" s="4">
        <f>((Tarifa2020[[#This Row],[Ancho (mm)]]*Tarifa2020[[#This Row],[Largo (mm)]])/1000000)*Tarifa2020[[#This Row],[Uds. Paquete]]</f>
        <v>12</v>
      </c>
      <c r="Q69" s="2">
        <v>24</v>
      </c>
      <c r="R69" s="4">
        <f>Tarifa2020[[#This Row],[Paquete por palet]]*Tarifa2020[[#This Row],[m2 paquete]]</f>
        <v>288</v>
      </c>
      <c r="S69" s="50">
        <v>5.9390793000000004</v>
      </c>
    </row>
    <row r="70" spans="3:19" ht="16.5" customHeight="1">
      <c r="C70" s="2">
        <v>2442022</v>
      </c>
      <c r="D70" s="2" t="s">
        <v>49</v>
      </c>
      <c r="E70" s="2" t="s">
        <v>62</v>
      </c>
      <c r="G70" s="2" t="s">
        <v>19</v>
      </c>
      <c r="H70" s="3">
        <v>3.5000000000000003E-2</v>
      </c>
      <c r="I70" s="2" t="s">
        <v>72</v>
      </c>
      <c r="J70" s="4">
        <v>0.85</v>
      </c>
      <c r="K70" s="2">
        <v>30</v>
      </c>
      <c r="L70" s="18">
        <v>600</v>
      </c>
      <c r="M70" s="18">
        <v>1000</v>
      </c>
      <c r="O70" s="2">
        <v>12</v>
      </c>
      <c r="P70" s="4">
        <f>((Tarifa2020[[#This Row],[Ancho (mm)]]*Tarifa2020[[#This Row],[Largo (mm)]])/1000000)*Tarifa2020[[#This Row],[Uds. Paquete]]</f>
        <v>7.1999999999999993</v>
      </c>
      <c r="Q70" s="2">
        <v>12</v>
      </c>
      <c r="R70" s="4">
        <f>Tarifa2020[[#This Row],[Paquete por palet]]*Tarifa2020[[#This Row],[m2 paquete]]</f>
        <v>86.399999999999991</v>
      </c>
      <c r="S70" s="50">
        <v>21.588558264</v>
      </c>
    </row>
    <row r="71" spans="3:19" ht="16.5" customHeight="1">
      <c r="C71" s="30">
        <v>654345</v>
      </c>
      <c r="D71" s="30" t="s">
        <v>48</v>
      </c>
      <c r="E71" s="30" t="s">
        <v>67</v>
      </c>
      <c r="F71" s="30" t="s">
        <v>55</v>
      </c>
      <c r="G71" s="31" t="s">
        <v>108</v>
      </c>
      <c r="H71" s="32">
        <v>3.6999999999999998E-2</v>
      </c>
      <c r="I71" s="2" t="s">
        <v>72</v>
      </c>
      <c r="J71" s="34">
        <v>0.5</v>
      </c>
      <c r="K71" s="30">
        <v>20</v>
      </c>
      <c r="L71" s="33">
        <v>600</v>
      </c>
      <c r="M71" s="33">
        <v>1000</v>
      </c>
      <c r="N71" s="30"/>
      <c r="O71" s="30">
        <v>12</v>
      </c>
      <c r="P71" s="34">
        <v>7.2</v>
      </c>
      <c r="Q71" s="30">
        <v>20</v>
      </c>
      <c r="R71" s="35">
        <f>Tarifa2020[[#This Row],[Paquete por palet]]*Tarifa2020[[#This Row],[m2 paquete]]</f>
        <v>144</v>
      </c>
      <c r="S71" s="50">
        <v>10.49</v>
      </c>
    </row>
    <row r="72" spans="3:19" ht="16.5" customHeight="1">
      <c r="C72" s="30">
        <v>654342</v>
      </c>
      <c r="D72" s="30" t="s">
        <v>48</v>
      </c>
      <c r="E72" s="30" t="s">
        <v>67</v>
      </c>
      <c r="F72" s="30" t="s">
        <v>55</v>
      </c>
      <c r="G72" s="31" t="s">
        <v>108</v>
      </c>
      <c r="H72" s="32">
        <v>3.6999999999999998E-2</v>
      </c>
      <c r="I72" s="2" t="s">
        <v>72</v>
      </c>
      <c r="J72" s="34">
        <v>0.8</v>
      </c>
      <c r="K72" s="30">
        <v>30</v>
      </c>
      <c r="L72" s="33">
        <v>600</v>
      </c>
      <c r="M72" s="33">
        <v>1000</v>
      </c>
      <c r="N72" s="30"/>
      <c r="O72" s="30">
        <v>8</v>
      </c>
      <c r="P72" s="34">
        <v>4.8</v>
      </c>
      <c r="Q72" s="30">
        <v>20</v>
      </c>
      <c r="R72" s="35">
        <f>Tarifa2020[[#This Row],[Paquete por palet]]*Tarifa2020[[#This Row],[m2 paquete]]</f>
        <v>96</v>
      </c>
      <c r="S72" s="50">
        <v>15.89</v>
      </c>
    </row>
    <row r="73" spans="3:19" ht="16.5" customHeight="1">
      <c r="C73" s="30">
        <v>536766</v>
      </c>
      <c r="D73" s="30" t="s">
        <v>48</v>
      </c>
      <c r="E73" s="30" t="s">
        <v>67</v>
      </c>
      <c r="F73" s="30" t="s">
        <v>55</v>
      </c>
      <c r="G73" s="2" t="s">
        <v>79</v>
      </c>
      <c r="H73" s="30">
        <v>3.5000000000000003E-2</v>
      </c>
      <c r="I73" s="30" t="s">
        <v>74</v>
      </c>
      <c r="J73" s="62">
        <v>1.1000000000000001</v>
      </c>
      <c r="K73" s="43">
        <v>40</v>
      </c>
      <c r="L73" s="43">
        <v>600</v>
      </c>
      <c r="M73" s="43">
        <v>1000</v>
      </c>
      <c r="N73" s="19"/>
      <c r="O73" s="43">
        <v>6</v>
      </c>
      <c r="P73" s="4">
        <f>((Tarifa2020[[#This Row],[Ancho (mm)]]*Tarifa2020[[#This Row],[Largo (mm)]])/1000000)*Tarifa2020[[#This Row],[Uds. Paquete]]</f>
        <v>3.5999999999999996</v>
      </c>
      <c r="Q73" s="43">
        <v>10</v>
      </c>
      <c r="R73" s="43">
        <f>Tarifa2020[[#This Row],[Paquete por palet]]*Tarifa2020[[#This Row],[m2 paquete]]</f>
        <v>36</v>
      </c>
      <c r="S73" s="50">
        <v>12.99</v>
      </c>
    </row>
    <row r="74" spans="3:19" ht="16.5" customHeight="1">
      <c r="C74" s="2">
        <v>504583</v>
      </c>
      <c r="D74" s="2" t="s">
        <v>48</v>
      </c>
      <c r="E74" s="2" t="s">
        <v>67</v>
      </c>
      <c r="F74" s="2" t="s">
        <v>55</v>
      </c>
      <c r="G74" s="2" t="s">
        <v>79</v>
      </c>
      <c r="H74" s="2">
        <v>3.5000000000000003E-2</v>
      </c>
      <c r="I74" s="2" t="s">
        <v>72</v>
      </c>
      <c r="J74" s="62">
        <v>1.4</v>
      </c>
      <c r="K74" s="43">
        <v>50</v>
      </c>
      <c r="L74" s="43">
        <v>600</v>
      </c>
      <c r="M74" s="43">
        <v>1000</v>
      </c>
      <c r="N74" s="19"/>
      <c r="O74" s="43">
        <v>7</v>
      </c>
      <c r="P74" s="4">
        <f>((Tarifa2020[[#This Row],[Ancho (mm)]]*Tarifa2020[[#This Row],[Largo (mm)]])/1000000)*Tarifa2020[[#This Row],[Uds. Paquete]]</f>
        <v>4.2</v>
      </c>
      <c r="Q74" s="43">
        <v>28</v>
      </c>
      <c r="R74" s="43">
        <f>Tarifa2020[[#This Row],[Paquete por palet]]*Tarifa2020[[#This Row],[m2 paquete]]</f>
        <v>117.60000000000001</v>
      </c>
      <c r="S74" s="50">
        <v>16.239999999999998</v>
      </c>
    </row>
    <row r="75" spans="3:19" ht="16.5" customHeight="1">
      <c r="C75" s="2">
        <v>504590</v>
      </c>
      <c r="D75" s="2" t="s">
        <v>48</v>
      </c>
      <c r="E75" s="2" t="s">
        <v>67</v>
      </c>
      <c r="F75" s="2" t="s">
        <v>55</v>
      </c>
      <c r="G75" s="2" t="s">
        <v>79</v>
      </c>
      <c r="H75" s="2">
        <v>3.5000000000000003E-2</v>
      </c>
      <c r="I75" s="43" t="s">
        <v>73</v>
      </c>
      <c r="J75" s="62">
        <v>1.7</v>
      </c>
      <c r="K75" s="43">
        <v>60</v>
      </c>
      <c r="L75" s="43">
        <v>600</v>
      </c>
      <c r="M75" s="43">
        <v>1000</v>
      </c>
      <c r="N75" s="39"/>
      <c r="O75" s="2">
        <v>5</v>
      </c>
      <c r="P75" s="4">
        <f>((Tarifa2020[[#This Row],[Ancho (mm)]]*Tarifa2020[[#This Row],[Largo (mm)]])/1000000)*Tarifa2020[[#This Row],[Uds. Paquete]]</f>
        <v>3</v>
      </c>
      <c r="Q75" s="2">
        <v>32</v>
      </c>
      <c r="R75" s="43">
        <f>Tarifa2020[[#This Row],[Paquete por palet]]*Tarifa2020[[#This Row],[m2 paquete]]</f>
        <v>96</v>
      </c>
      <c r="S75" s="50">
        <v>19.510000000000002</v>
      </c>
    </row>
    <row r="76" spans="3:19" ht="16.5" customHeight="1">
      <c r="C76" s="2">
        <v>504593</v>
      </c>
      <c r="D76" s="2" t="s">
        <v>48</v>
      </c>
      <c r="E76" s="2" t="s">
        <v>67</v>
      </c>
      <c r="F76" s="2" t="s">
        <v>55</v>
      </c>
      <c r="G76" s="2" t="s">
        <v>79</v>
      </c>
      <c r="H76" s="2">
        <v>3.5000000000000003E-2</v>
      </c>
      <c r="I76" s="43" t="s">
        <v>73</v>
      </c>
      <c r="J76" s="62">
        <f>(Tarifa2020[[#This Row],[Espesor (mm)]]/1000)/Tarifa2020[[#This Row],[Lambda]]</f>
        <v>2</v>
      </c>
      <c r="K76" s="43">
        <v>70</v>
      </c>
      <c r="L76" s="43">
        <v>600</v>
      </c>
      <c r="M76" s="43">
        <v>1000</v>
      </c>
      <c r="N76" s="39"/>
      <c r="O76" s="2">
        <v>4</v>
      </c>
      <c r="P76" s="4">
        <f>((Tarifa2020[[#This Row],[Ancho (mm)]]*Tarifa2020[[#This Row],[Largo (mm)]])/1000000)*Tarifa2020[[#This Row],[Uds. Paquete]]</f>
        <v>2.4</v>
      </c>
      <c r="Q76" s="2">
        <v>36</v>
      </c>
      <c r="R76" s="43">
        <f>Tarifa2020[[#This Row],[Paquete por palet]]*Tarifa2020[[#This Row],[m2 paquete]]</f>
        <v>86.399999999999991</v>
      </c>
      <c r="S76" s="50">
        <v>0</v>
      </c>
    </row>
    <row r="77" spans="3:19" ht="16.5" customHeight="1">
      <c r="C77" s="2">
        <v>504594</v>
      </c>
      <c r="D77" s="2" t="s">
        <v>48</v>
      </c>
      <c r="E77" s="2" t="s">
        <v>67</v>
      </c>
      <c r="F77" s="2" t="s">
        <v>55</v>
      </c>
      <c r="G77" s="2" t="s">
        <v>79</v>
      </c>
      <c r="H77" s="2">
        <v>3.5000000000000003E-2</v>
      </c>
      <c r="I77" s="43" t="s">
        <v>72</v>
      </c>
      <c r="J77" s="62">
        <v>2.25</v>
      </c>
      <c r="K77" s="43">
        <v>80</v>
      </c>
      <c r="L77" s="43">
        <v>600</v>
      </c>
      <c r="M77" s="43">
        <v>1000</v>
      </c>
      <c r="N77" s="39"/>
      <c r="O77" s="2">
        <v>4</v>
      </c>
      <c r="P77" s="4">
        <f>((Tarifa2020[[#This Row],[Ancho (mm)]]*Tarifa2020[[#This Row],[Largo (mm)]])/1000000)*Tarifa2020[[#This Row],[Uds. Paquete]]</f>
        <v>2.4</v>
      </c>
      <c r="Q77" s="2">
        <v>32</v>
      </c>
      <c r="R77" s="43">
        <f>Tarifa2020[[#This Row],[Paquete por palet]]*Tarifa2020[[#This Row],[m2 paquete]]</f>
        <v>76.8</v>
      </c>
      <c r="S77" s="50">
        <v>26.01</v>
      </c>
    </row>
    <row r="78" spans="3:19" ht="16.5" customHeight="1">
      <c r="C78" s="2">
        <v>504429</v>
      </c>
      <c r="D78" s="2" t="s">
        <v>48</v>
      </c>
      <c r="E78" s="2" t="s">
        <v>67</v>
      </c>
      <c r="F78" s="2" t="s">
        <v>55</v>
      </c>
      <c r="G78" s="2" t="s">
        <v>79</v>
      </c>
      <c r="H78" s="2">
        <v>3.5000000000000003E-2</v>
      </c>
      <c r="I78" s="43" t="s">
        <v>72</v>
      </c>
      <c r="J78" s="62">
        <v>2.85</v>
      </c>
      <c r="K78" s="43">
        <v>100</v>
      </c>
      <c r="L78" s="43">
        <v>600</v>
      </c>
      <c r="M78" s="43">
        <v>1000</v>
      </c>
      <c r="N78" s="39"/>
      <c r="O78" s="2">
        <v>3</v>
      </c>
      <c r="P78" s="4">
        <f>((Tarifa2020[[#This Row],[Ancho (mm)]]*Tarifa2020[[#This Row],[Largo (mm)]])/1000000)*Tarifa2020[[#This Row],[Uds. Paquete]]</f>
        <v>1.7999999999999998</v>
      </c>
      <c r="Q78" s="2">
        <v>36</v>
      </c>
      <c r="R78" s="43">
        <f>Tarifa2020[[#This Row],[Paquete por palet]]*Tarifa2020[[#This Row],[m2 paquete]]</f>
        <v>64.8</v>
      </c>
      <c r="S78" s="50">
        <v>32.51</v>
      </c>
    </row>
    <row r="79" spans="3:19" ht="16.5" customHeight="1">
      <c r="C79" s="2">
        <v>504548</v>
      </c>
      <c r="D79" s="2" t="s">
        <v>48</v>
      </c>
      <c r="E79" s="2" t="s">
        <v>67</v>
      </c>
      <c r="F79" s="2" t="s">
        <v>55</v>
      </c>
      <c r="G79" s="2" t="s">
        <v>79</v>
      </c>
      <c r="H79" s="2">
        <v>3.5000000000000003E-2</v>
      </c>
      <c r="I79" s="43" t="s">
        <v>72</v>
      </c>
      <c r="J79" s="62">
        <v>3.4</v>
      </c>
      <c r="K79" s="43">
        <v>120</v>
      </c>
      <c r="L79" s="43">
        <v>600</v>
      </c>
      <c r="M79" s="43">
        <v>1000</v>
      </c>
      <c r="N79" s="39"/>
      <c r="O79" s="2">
        <v>2</v>
      </c>
      <c r="P79" s="4">
        <f>((Tarifa2020[[#This Row],[Ancho (mm)]]*Tarifa2020[[#This Row],[Largo (mm)]])/1000000)*Tarifa2020[[#This Row],[Uds. Paquete]]</f>
        <v>1.2</v>
      </c>
      <c r="Q79" s="2">
        <v>44</v>
      </c>
      <c r="R79" s="43">
        <f>Tarifa2020[[#This Row],[Paquete por palet]]*Tarifa2020[[#This Row],[m2 paquete]]</f>
        <v>52.8</v>
      </c>
      <c r="S79" s="50">
        <v>39.01</v>
      </c>
    </row>
    <row r="80" spans="3:19" s="6" customFormat="1" ht="16.5" customHeight="1">
      <c r="C80" s="2">
        <v>504551</v>
      </c>
      <c r="D80" s="2" t="s">
        <v>48</v>
      </c>
      <c r="E80" s="2" t="s">
        <v>67</v>
      </c>
      <c r="F80" s="2" t="s">
        <v>55</v>
      </c>
      <c r="G80" s="2" t="s">
        <v>79</v>
      </c>
      <c r="H80" s="2">
        <v>3.5000000000000003E-2</v>
      </c>
      <c r="I80" s="43" t="s">
        <v>73</v>
      </c>
      <c r="J80" s="62">
        <f>(Tarifa2020[[#This Row],[Espesor (mm)]]/1000)/Tarifa2020[[#This Row],[Lambda]]</f>
        <v>4</v>
      </c>
      <c r="K80" s="43">
        <v>140</v>
      </c>
      <c r="L80" s="43">
        <v>600</v>
      </c>
      <c r="M80" s="43">
        <v>1000</v>
      </c>
      <c r="N80" s="39"/>
      <c r="O80" s="2">
        <v>2</v>
      </c>
      <c r="P80" s="4">
        <f>((Tarifa2020[[#This Row],[Ancho (mm)]]*Tarifa2020[[#This Row],[Largo (mm)]])/1000000)*Tarifa2020[[#This Row],[Uds. Paquete]]</f>
        <v>1.2</v>
      </c>
      <c r="Q80" s="2">
        <v>36</v>
      </c>
      <c r="R80" s="43">
        <f>Tarifa2020[[#This Row],[Paquete por palet]]*Tarifa2020[[#This Row],[m2 paquete]]</f>
        <v>43.199999999999996</v>
      </c>
      <c r="S80" s="50">
        <v>45.52</v>
      </c>
    </row>
    <row r="81" spans="3:19" s="6" customFormat="1" ht="16.5" customHeight="1">
      <c r="C81" s="2">
        <v>504556</v>
      </c>
      <c r="D81" s="2" t="s">
        <v>48</v>
      </c>
      <c r="E81" s="2" t="s">
        <v>67</v>
      </c>
      <c r="F81" s="2" t="s">
        <v>55</v>
      </c>
      <c r="G81" s="2" t="s">
        <v>79</v>
      </c>
      <c r="H81" s="2">
        <v>3.5000000000000003E-2</v>
      </c>
      <c r="I81" s="43" t="s">
        <v>73</v>
      </c>
      <c r="J81" s="62">
        <v>4.55</v>
      </c>
      <c r="K81" s="43">
        <v>160</v>
      </c>
      <c r="L81" s="43">
        <v>600</v>
      </c>
      <c r="M81" s="43">
        <v>1000</v>
      </c>
      <c r="N81" s="39"/>
      <c r="O81" s="2">
        <v>2</v>
      </c>
      <c r="P81" s="4">
        <f>((Tarifa2020[[#This Row],[Ancho (mm)]]*Tarifa2020[[#This Row],[Largo (mm)]])/1000000)*Tarifa2020[[#This Row],[Uds. Paquete]]</f>
        <v>1.2</v>
      </c>
      <c r="Q81" s="2">
        <v>32</v>
      </c>
      <c r="R81" s="43">
        <f>Tarifa2020[[#This Row],[Paquete por palet]]*Tarifa2020[[#This Row],[m2 paquete]]</f>
        <v>38.4</v>
      </c>
      <c r="S81" s="50">
        <v>52.02</v>
      </c>
    </row>
    <row r="82" spans="3:19" s="6" customFormat="1" ht="16.5" customHeight="1">
      <c r="C82" s="2">
        <v>688709</v>
      </c>
      <c r="D82" s="2" t="s">
        <v>45</v>
      </c>
      <c r="E82" s="2" t="s">
        <v>62</v>
      </c>
      <c r="F82" s="2" t="s">
        <v>54</v>
      </c>
      <c r="G82" s="2" t="s">
        <v>75</v>
      </c>
      <c r="H82" s="3">
        <v>3.5999999999999997E-2</v>
      </c>
      <c r="I82" s="2" t="s">
        <v>72</v>
      </c>
      <c r="J82" s="4">
        <v>0.55000000000000004</v>
      </c>
      <c r="K82" s="2">
        <v>20</v>
      </c>
      <c r="L82" s="18">
        <v>600</v>
      </c>
      <c r="M82" s="18">
        <v>1000</v>
      </c>
      <c r="N82" s="2"/>
      <c r="O82" s="2">
        <v>15</v>
      </c>
      <c r="P82" s="4">
        <f>((Tarifa2020[[#This Row],[Ancho (mm)]]*Tarifa2020[[#This Row],[Largo (mm)]])/1000000)*Tarifa2020[[#This Row],[Uds. Paquete]]</f>
        <v>9</v>
      </c>
      <c r="Q82" s="2">
        <v>16</v>
      </c>
      <c r="R82" s="4">
        <f>Tarifa2020[[#This Row],[Paquete por palet]]*Tarifa2020[[#This Row],[m2 paquete]]</f>
        <v>144</v>
      </c>
      <c r="S82" s="50">
        <v>6.28</v>
      </c>
    </row>
    <row r="83" spans="3:19" s="6" customFormat="1" ht="16.5" customHeight="1">
      <c r="C83" s="2">
        <v>688710</v>
      </c>
      <c r="D83" s="2" t="s">
        <v>45</v>
      </c>
      <c r="E83" s="2" t="s">
        <v>62</v>
      </c>
      <c r="F83" s="2" t="s">
        <v>54</v>
      </c>
      <c r="G83" s="2" t="s">
        <v>75</v>
      </c>
      <c r="H83" s="3">
        <v>3.5999999999999997E-2</v>
      </c>
      <c r="I83" s="2" t="s">
        <v>72</v>
      </c>
      <c r="J83" s="4">
        <v>0.8</v>
      </c>
      <c r="K83" s="2">
        <v>30</v>
      </c>
      <c r="L83" s="18">
        <v>600</v>
      </c>
      <c r="M83" s="18">
        <v>1000</v>
      </c>
      <c r="N83" s="2"/>
      <c r="O83" s="2">
        <v>10</v>
      </c>
      <c r="P83" s="4">
        <f>((Tarifa2020[[#This Row],[Ancho (mm)]]*Tarifa2020[[#This Row],[Largo (mm)]])/1000000)*Tarifa2020[[#This Row],[Uds. Paquete]]</f>
        <v>6</v>
      </c>
      <c r="Q83" s="2">
        <v>16</v>
      </c>
      <c r="R83" s="4">
        <f>Tarifa2020[[#This Row],[Paquete por palet]]*Tarifa2020[[#This Row],[m2 paquete]]</f>
        <v>96</v>
      </c>
      <c r="S83" s="50">
        <v>9.3911999999999995</v>
      </c>
    </row>
    <row r="84" spans="3:19" s="6" customFormat="1" ht="16.5" customHeight="1">
      <c r="C84" s="2">
        <v>682108</v>
      </c>
      <c r="D84" s="2" t="s">
        <v>45</v>
      </c>
      <c r="E84" s="2" t="s">
        <v>62</v>
      </c>
      <c r="F84" s="2" t="s">
        <v>54</v>
      </c>
      <c r="G84" s="2" t="s">
        <v>76</v>
      </c>
      <c r="H84" s="3">
        <v>3.9E-2</v>
      </c>
      <c r="I84" s="2" t="s">
        <v>72</v>
      </c>
      <c r="J84" s="4">
        <v>0.5</v>
      </c>
      <c r="K84" s="2">
        <v>20</v>
      </c>
      <c r="L84" s="18">
        <v>600</v>
      </c>
      <c r="M84" s="18">
        <v>1000</v>
      </c>
      <c r="N84" s="2"/>
      <c r="O84" s="2">
        <v>15</v>
      </c>
      <c r="P84" s="4">
        <f>((Tarifa2020[[#This Row],[Ancho (mm)]]*Tarifa2020[[#This Row],[Largo (mm)]])/1000000)*Tarifa2020[[#This Row],[Uds. Paquete]]</f>
        <v>9</v>
      </c>
      <c r="Q84" s="2">
        <v>16</v>
      </c>
      <c r="R84" s="4">
        <f>Tarifa2020[[#This Row],[Paquete por palet]]*Tarifa2020[[#This Row],[m2 paquete]]</f>
        <v>144</v>
      </c>
      <c r="S84" s="50">
        <v>8.4760000000000009</v>
      </c>
    </row>
    <row r="85" spans="3:19" ht="16.5" customHeight="1">
      <c r="C85" s="44">
        <v>713819</v>
      </c>
      <c r="D85" s="2" t="s">
        <v>44</v>
      </c>
      <c r="E85" s="2" t="s">
        <v>61</v>
      </c>
      <c r="F85" s="2" t="s">
        <v>54</v>
      </c>
      <c r="G85" s="2" t="s">
        <v>3</v>
      </c>
      <c r="H85" s="3">
        <v>3.2000000000000001E-2</v>
      </c>
      <c r="I85" s="44" t="s">
        <v>72</v>
      </c>
      <c r="J85" s="46">
        <v>1.55</v>
      </c>
      <c r="K85" s="44">
        <v>50</v>
      </c>
      <c r="L85" s="45">
        <v>400</v>
      </c>
      <c r="M85" s="18">
        <v>9000</v>
      </c>
      <c r="N85" s="44"/>
      <c r="O85" s="44">
        <v>3</v>
      </c>
      <c r="P85" s="4">
        <f>((Tarifa2020[[#This Row],[Ancho (mm)]]*Tarifa2020[[#This Row],[Largo (mm)]])/1000000)*Tarifa2020[[#This Row],[Uds. Paquete]]</f>
        <v>10.8</v>
      </c>
      <c r="Q85" s="44">
        <v>18</v>
      </c>
      <c r="R85" s="47">
        <f>Tarifa2020[[#This Row],[Paquete por palet]]*Tarifa2020[[#This Row],[m2 paquete]]</f>
        <v>194.4</v>
      </c>
      <c r="S85" s="50">
        <v>6.4272</v>
      </c>
    </row>
    <row r="86" spans="3:19" ht="16.5" customHeight="1">
      <c r="C86" s="44">
        <v>713821</v>
      </c>
      <c r="D86" s="2" t="s">
        <v>44</v>
      </c>
      <c r="E86" s="2" t="s">
        <v>61</v>
      </c>
      <c r="F86" s="2" t="s">
        <v>54</v>
      </c>
      <c r="G86" s="2" t="s">
        <v>3</v>
      </c>
      <c r="H86" s="3">
        <v>3.2000000000000001E-2</v>
      </c>
      <c r="I86" s="44" t="s">
        <v>72</v>
      </c>
      <c r="J86" s="46">
        <v>1.85</v>
      </c>
      <c r="K86" s="44">
        <v>60</v>
      </c>
      <c r="L86" s="45">
        <v>400</v>
      </c>
      <c r="M86" s="18">
        <v>8000</v>
      </c>
      <c r="N86" s="44"/>
      <c r="O86" s="44">
        <v>3</v>
      </c>
      <c r="P86" s="4">
        <f>((Tarifa2020[[#This Row],[Ancho (mm)]]*Tarifa2020[[#This Row],[Largo (mm)]])/1000000)*Tarifa2020[[#This Row],[Uds. Paquete]]</f>
        <v>9.6000000000000014</v>
      </c>
      <c r="Q86" s="44">
        <v>18</v>
      </c>
      <c r="R86" s="47">
        <f>Tarifa2020[[#This Row],[Paquete por palet]]*Tarifa2020[[#This Row],[m2 paquete]]</f>
        <v>172.8</v>
      </c>
      <c r="S86" s="50">
        <v>7.8692000000000002</v>
      </c>
    </row>
    <row r="87" spans="3:19" ht="16.5" customHeight="1">
      <c r="C87" s="44">
        <v>713825</v>
      </c>
      <c r="D87" s="2" t="s">
        <v>44</v>
      </c>
      <c r="E87" s="2" t="s">
        <v>61</v>
      </c>
      <c r="F87" s="2" t="s">
        <v>54</v>
      </c>
      <c r="G87" s="2" t="s">
        <v>3</v>
      </c>
      <c r="H87" s="3">
        <v>3.2000000000000001E-2</v>
      </c>
      <c r="I87" s="44" t="s">
        <v>73</v>
      </c>
      <c r="J87" s="46">
        <v>2.65</v>
      </c>
      <c r="K87" s="44">
        <v>85</v>
      </c>
      <c r="L87" s="45">
        <v>400</v>
      </c>
      <c r="M87" s="18">
        <v>5500</v>
      </c>
      <c r="N87" s="44"/>
      <c r="O87" s="44">
        <v>3</v>
      </c>
      <c r="P87" s="4">
        <f>((Tarifa2020[[#This Row],[Ancho (mm)]]*Tarifa2020[[#This Row],[Largo (mm)]])/1000000)*Tarifa2020[[#This Row],[Uds. Paquete]]</f>
        <v>6.6000000000000005</v>
      </c>
      <c r="Q87" s="44">
        <v>18</v>
      </c>
      <c r="R87" s="47">
        <f>Tarifa2020[[#This Row],[Paquete por palet]]*Tarifa2020[[#This Row],[m2 paquete]]</f>
        <v>118.80000000000001</v>
      </c>
      <c r="S87" s="50">
        <v>10.506</v>
      </c>
    </row>
    <row r="88" spans="3:19" ht="16.5" customHeight="1">
      <c r="C88" s="44">
        <v>713827</v>
      </c>
      <c r="D88" s="2" t="s">
        <v>44</v>
      </c>
      <c r="E88" s="2" t="s">
        <v>61</v>
      </c>
      <c r="F88" s="2" t="s">
        <v>54</v>
      </c>
      <c r="G88" s="2" t="s">
        <v>3</v>
      </c>
      <c r="H88" s="3">
        <v>3.2000000000000001E-2</v>
      </c>
      <c r="I88" s="44" t="s">
        <v>74</v>
      </c>
      <c r="J88" s="46">
        <v>3.1</v>
      </c>
      <c r="K88" s="44">
        <v>100</v>
      </c>
      <c r="L88" s="45">
        <v>400</v>
      </c>
      <c r="M88" s="18">
        <v>4500</v>
      </c>
      <c r="N88" s="44"/>
      <c r="O88" s="44">
        <v>3</v>
      </c>
      <c r="P88" s="4">
        <f>((Tarifa2020[[#This Row],[Ancho (mm)]]*Tarifa2020[[#This Row],[Largo (mm)]])/1000000)*Tarifa2020[[#This Row],[Uds. Paquete]]</f>
        <v>5.4</v>
      </c>
      <c r="Q88" s="44">
        <v>18</v>
      </c>
      <c r="R88" s="47">
        <f>Tarifa2020[[#This Row],[Paquete por palet]]*Tarifa2020[[#This Row],[m2 paquete]]</f>
        <v>97.2</v>
      </c>
      <c r="S88" s="50">
        <v>12.9986</v>
      </c>
    </row>
    <row r="89" spans="3:19" ht="16.5" customHeight="1">
      <c r="C89" s="2">
        <v>656366</v>
      </c>
      <c r="D89" s="2" t="s">
        <v>44</v>
      </c>
      <c r="E89" s="2" t="s">
        <v>61</v>
      </c>
      <c r="F89" s="2" t="s">
        <v>54</v>
      </c>
      <c r="G89" s="2" t="s">
        <v>1</v>
      </c>
      <c r="H89" s="3">
        <v>3.6999999999999998E-2</v>
      </c>
      <c r="I89" s="2" t="s">
        <v>72</v>
      </c>
      <c r="J89" s="4">
        <v>1.35</v>
      </c>
      <c r="K89" s="2">
        <v>50</v>
      </c>
      <c r="L89" s="18">
        <v>400</v>
      </c>
      <c r="M89" s="20" t="s">
        <v>99</v>
      </c>
      <c r="N89" s="8" t="s">
        <v>56</v>
      </c>
      <c r="O89" s="8" t="s">
        <v>97</v>
      </c>
      <c r="P89" s="4">
        <v>17.28</v>
      </c>
      <c r="Q89" s="2">
        <v>24</v>
      </c>
      <c r="R89" s="4">
        <f>Tarifa2020[[#This Row],[Paquete por palet]]*Tarifa2020[[#This Row],[m2 paquete]]</f>
        <v>414.72</v>
      </c>
      <c r="S89" s="50">
        <v>2.757825</v>
      </c>
    </row>
    <row r="90" spans="3:19" ht="16.5" customHeight="1">
      <c r="C90" s="2">
        <v>656368</v>
      </c>
      <c r="D90" s="2" t="s">
        <v>44</v>
      </c>
      <c r="E90" s="2" t="s">
        <v>61</v>
      </c>
      <c r="F90" s="2" t="s">
        <v>54</v>
      </c>
      <c r="G90" s="2" t="s">
        <v>1</v>
      </c>
      <c r="H90" s="3">
        <v>3.6999999999999998E-2</v>
      </c>
      <c r="I90" s="2" t="s">
        <v>72</v>
      </c>
      <c r="J90" s="4">
        <v>1.35</v>
      </c>
      <c r="K90" s="2">
        <v>50</v>
      </c>
      <c r="L90" s="18">
        <v>600</v>
      </c>
      <c r="M90" s="20" t="s">
        <v>99</v>
      </c>
      <c r="N90" s="8" t="s">
        <v>56</v>
      </c>
      <c r="O90" s="8" t="s">
        <v>98</v>
      </c>
      <c r="P90" s="4">
        <v>17.28</v>
      </c>
      <c r="Q90" s="2">
        <v>24</v>
      </c>
      <c r="R90" s="4">
        <f>Tarifa2020[[#This Row],[Paquete por palet]]*Tarifa2020[[#This Row],[m2 paquete]]</f>
        <v>414.72</v>
      </c>
      <c r="S90" s="50">
        <v>2.757825</v>
      </c>
    </row>
    <row r="91" spans="3:19" ht="16.5" customHeight="1">
      <c r="C91" s="2">
        <v>657046</v>
      </c>
      <c r="D91" s="2" t="s">
        <v>44</v>
      </c>
      <c r="E91" s="2" t="s">
        <v>61</v>
      </c>
      <c r="F91" s="2" t="s">
        <v>54</v>
      </c>
      <c r="G91" s="2" t="s">
        <v>1</v>
      </c>
      <c r="H91" s="3">
        <v>3.6999999999999998E-2</v>
      </c>
      <c r="I91" s="2" t="s">
        <v>72</v>
      </c>
      <c r="J91" s="4">
        <v>1.6</v>
      </c>
      <c r="K91" s="2">
        <v>60</v>
      </c>
      <c r="L91" s="18">
        <v>400</v>
      </c>
      <c r="M91" s="20" t="s">
        <v>100</v>
      </c>
      <c r="N91" s="8" t="s">
        <v>56</v>
      </c>
      <c r="O91" s="8" t="s">
        <v>97</v>
      </c>
      <c r="P91" s="4">
        <v>14.4</v>
      </c>
      <c r="Q91" s="2">
        <v>24</v>
      </c>
      <c r="R91" s="4">
        <f>Tarifa2020[[#This Row],[Paquete por palet]]*Tarifa2020[[#This Row],[m2 paquete]]</f>
        <v>345.6</v>
      </c>
      <c r="S91" s="50">
        <v>3.3093900000000001</v>
      </c>
    </row>
    <row r="92" spans="3:19" ht="16.5" customHeight="1">
      <c r="C92" s="2">
        <v>657220</v>
      </c>
      <c r="D92" s="2" t="s">
        <v>44</v>
      </c>
      <c r="E92" s="2" t="s">
        <v>61</v>
      </c>
      <c r="F92" s="2" t="s">
        <v>54</v>
      </c>
      <c r="G92" s="2" t="s">
        <v>1</v>
      </c>
      <c r="H92" s="3">
        <v>3.6999999999999998E-2</v>
      </c>
      <c r="I92" s="2" t="s">
        <v>72</v>
      </c>
      <c r="J92" s="4">
        <v>1.6</v>
      </c>
      <c r="K92" s="2">
        <v>60</v>
      </c>
      <c r="L92" s="18">
        <v>600</v>
      </c>
      <c r="M92" s="20" t="s">
        <v>100</v>
      </c>
      <c r="N92" s="8" t="s">
        <v>56</v>
      </c>
      <c r="O92" s="8" t="s">
        <v>98</v>
      </c>
      <c r="P92" s="4">
        <v>14.4</v>
      </c>
      <c r="Q92" s="2">
        <v>24</v>
      </c>
      <c r="R92" s="4">
        <f>Tarifa2020[[#This Row],[Paquete por palet]]*Tarifa2020[[#This Row],[m2 paquete]]</f>
        <v>345.6</v>
      </c>
      <c r="S92" s="50">
        <v>3.3093900000000001</v>
      </c>
    </row>
    <row r="93" spans="3:19" ht="16.5" customHeight="1">
      <c r="C93" s="2">
        <v>656871</v>
      </c>
      <c r="D93" s="2" t="s">
        <v>44</v>
      </c>
      <c r="E93" s="2" t="s">
        <v>61</v>
      </c>
      <c r="F93" s="2" t="s">
        <v>54</v>
      </c>
      <c r="G93" s="2" t="s">
        <v>1</v>
      </c>
      <c r="H93" s="3">
        <v>3.6999999999999998E-2</v>
      </c>
      <c r="I93" s="2" t="s">
        <v>73</v>
      </c>
      <c r="J93" s="4">
        <v>1.85</v>
      </c>
      <c r="K93" s="2">
        <v>70</v>
      </c>
      <c r="L93" s="18">
        <v>400</v>
      </c>
      <c r="M93" s="20" t="s">
        <v>101</v>
      </c>
      <c r="N93" s="8" t="s">
        <v>56</v>
      </c>
      <c r="O93" s="8" t="s">
        <v>97</v>
      </c>
      <c r="P93" s="4">
        <v>12.6</v>
      </c>
      <c r="Q93" s="2">
        <v>24</v>
      </c>
      <c r="R93" s="4">
        <f>Tarifa2020[[#This Row],[Paquete por palet]]*Tarifa2020[[#This Row],[m2 paquete]]</f>
        <v>302.39999999999998</v>
      </c>
      <c r="S93" s="50">
        <v>4.0015499999999999</v>
      </c>
    </row>
    <row r="94" spans="3:19" ht="16.5" customHeight="1">
      <c r="C94" s="2">
        <v>656370</v>
      </c>
      <c r="D94" s="2" t="s">
        <v>44</v>
      </c>
      <c r="E94" s="2" t="s">
        <v>61</v>
      </c>
      <c r="F94" s="2" t="s">
        <v>54</v>
      </c>
      <c r="G94" s="2" t="s">
        <v>1</v>
      </c>
      <c r="H94" s="3">
        <v>3.6999999999999998E-2</v>
      </c>
      <c r="I94" s="2" t="s">
        <v>73</v>
      </c>
      <c r="J94" s="4">
        <v>1.85</v>
      </c>
      <c r="K94" s="2">
        <v>70</v>
      </c>
      <c r="L94" s="18">
        <v>600</v>
      </c>
      <c r="M94" s="20" t="s">
        <v>101</v>
      </c>
      <c r="N94" s="8" t="s">
        <v>56</v>
      </c>
      <c r="O94" s="8" t="s">
        <v>98</v>
      </c>
      <c r="P94" s="4">
        <v>12.6</v>
      </c>
      <c r="Q94" s="2">
        <v>24</v>
      </c>
      <c r="R94" s="4">
        <f>Tarifa2020[[#This Row],[Paquete por palet]]*Tarifa2020[[#This Row],[m2 paquete]]</f>
        <v>302.39999999999998</v>
      </c>
      <c r="S94" s="50">
        <v>4.0015499999999999</v>
      </c>
    </row>
    <row r="95" spans="3:19" ht="16.5" customHeight="1">
      <c r="C95" s="2">
        <v>663914</v>
      </c>
      <c r="D95" s="2" t="s">
        <v>44</v>
      </c>
      <c r="E95" s="2" t="s">
        <v>61</v>
      </c>
      <c r="F95" s="2" t="s">
        <v>54</v>
      </c>
      <c r="G95" s="2" t="s">
        <v>1</v>
      </c>
      <c r="H95" s="3">
        <v>3.6999999999999998E-2</v>
      </c>
      <c r="I95" s="2" t="s">
        <v>74</v>
      </c>
      <c r="J95" s="4">
        <f>(K95/H95)/1000</f>
        <v>2.7027027027027031</v>
      </c>
      <c r="K95" s="2">
        <v>100</v>
      </c>
      <c r="L95" s="18">
        <v>400</v>
      </c>
      <c r="M95" s="18">
        <v>7200</v>
      </c>
      <c r="O95" s="8">
        <v>3</v>
      </c>
      <c r="P95" s="4">
        <f>((Tarifa2020[[#This Row],[Ancho (mm)]]*Tarifa2020[[#This Row],[Largo (mm)]])/1000000)*Tarifa2020[[#This Row],[Uds. Paquete]]</f>
        <v>8.64</v>
      </c>
      <c r="Q95" s="2">
        <v>24</v>
      </c>
      <c r="R95" s="4">
        <f>Tarifa2020[[#This Row],[Paquete por palet]]*Tarifa2020[[#This Row],[m2 paquete]]</f>
        <v>207.36</v>
      </c>
      <c r="S95" s="50">
        <v>5.8941750000000006</v>
      </c>
    </row>
    <row r="96" spans="3:19" ht="16.5" customHeight="1">
      <c r="C96" s="2" t="s">
        <v>10</v>
      </c>
      <c r="D96" s="2" t="s">
        <v>44</v>
      </c>
      <c r="E96" s="2" t="s">
        <v>61</v>
      </c>
      <c r="F96" s="2" t="s">
        <v>54</v>
      </c>
      <c r="G96" s="2" t="s">
        <v>1</v>
      </c>
      <c r="H96" s="3">
        <v>3.6999999999999998E-2</v>
      </c>
      <c r="I96" s="2" t="s">
        <v>74</v>
      </c>
      <c r="J96" s="4">
        <f>(K96/H96)/1000</f>
        <v>2.7027027027027031</v>
      </c>
      <c r="K96" s="2">
        <v>100</v>
      </c>
      <c r="L96" s="18">
        <v>600</v>
      </c>
      <c r="M96" s="18">
        <v>7200</v>
      </c>
      <c r="O96" s="8">
        <v>2</v>
      </c>
      <c r="P96" s="4">
        <f>((Tarifa2020[[#This Row],[Ancho (mm)]]*Tarifa2020[[#This Row],[Largo (mm)]])/1000000)*Tarifa2020[[#This Row],[Uds. Paquete]]</f>
        <v>8.64</v>
      </c>
      <c r="Q96" s="2">
        <v>24</v>
      </c>
      <c r="R96" s="4">
        <f>Tarifa2020[[#This Row],[Paquete por palet]]*Tarifa2020[[#This Row],[m2 paquete]]</f>
        <v>207.36</v>
      </c>
      <c r="S96" s="50">
        <v>5.8941750000000006</v>
      </c>
    </row>
    <row r="97" spans="3:19" ht="16.5" customHeight="1">
      <c r="C97" s="2">
        <v>654041</v>
      </c>
      <c r="D97" s="2" t="s">
        <v>44</v>
      </c>
      <c r="E97" s="2" t="s">
        <v>61</v>
      </c>
      <c r="F97" s="2" t="s">
        <v>54</v>
      </c>
      <c r="G97" s="2" t="s">
        <v>69</v>
      </c>
      <c r="H97" s="3">
        <v>3.5000000000000003E-2</v>
      </c>
      <c r="I97" s="2" t="s">
        <v>73</v>
      </c>
      <c r="J97" s="4">
        <v>1.4</v>
      </c>
      <c r="K97" s="2">
        <v>50</v>
      </c>
      <c r="L97" s="18">
        <v>400</v>
      </c>
      <c r="M97" s="20" t="s">
        <v>102</v>
      </c>
      <c r="N97" s="2" t="s">
        <v>56</v>
      </c>
      <c r="O97" s="8" t="s">
        <v>97</v>
      </c>
      <c r="P97" s="4">
        <v>14.64</v>
      </c>
      <c r="Q97" s="2">
        <v>24</v>
      </c>
      <c r="R97" s="4">
        <f>Tarifa2020[[#This Row],[Paquete por palet]]*Tarifa2020[[#This Row],[m2 paquete]]</f>
        <v>351.36</v>
      </c>
      <c r="S97" s="50">
        <v>3.5772499999999998</v>
      </c>
    </row>
    <row r="98" spans="3:19" ht="16.5" customHeight="1">
      <c r="C98" s="2">
        <v>652341</v>
      </c>
      <c r="D98" s="2" t="s">
        <v>44</v>
      </c>
      <c r="E98" s="2" t="s">
        <v>61</v>
      </c>
      <c r="F98" s="2" t="s">
        <v>54</v>
      </c>
      <c r="G98" s="2" t="s">
        <v>69</v>
      </c>
      <c r="H98" s="3">
        <v>3.5000000000000003E-2</v>
      </c>
      <c r="I98" s="2" t="s">
        <v>73</v>
      </c>
      <c r="J98" s="4">
        <v>1.4</v>
      </c>
      <c r="K98" s="2">
        <v>50</v>
      </c>
      <c r="L98" s="18">
        <v>600</v>
      </c>
      <c r="M98" s="20" t="s">
        <v>102</v>
      </c>
      <c r="N98" s="2" t="s">
        <v>56</v>
      </c>
      <c r="O98" s="8" t="s">
        <v>98</v>
      </c>
      <c r="P98" s="4">
        <v>14.64</v>
      </c>
      <c r="Q98" s="2">
        <v>24</v>
      </c>
      <c r="R98" s="4">
        <f>Tarifa2020[[#This Row],[Paquete por palet]]*Tarifa2020[[#This Row],[m2 paquete]]</f>
        <v>351.36</v>
      </c>
      <c r="S98" s="50">
        <v>3.5772499999999998</v>
      </c>
    </row>
    <row r="99" spans="3:19" ht="16.5" customHeight="1">
      <c r="C99" s="2">
        <v>654029</v>
      </c>
      <c r="D99" s="2" t="s">
        <v>44</v>
      </c>
      <c r="E99" s="2" t="s">
        <v>61</v>
      </c>
      <c r="F99" s="2" t="s">
        <v>54</v>
      </c>
      <c r="G99" s="2" t="s">
        <v>69</v>
      </c>
      <c r="H99" s="3">
        <v>3.5000000000000003E-2</v>
      </c>
      <c r="I99" s="2" t="s">
        <v>73</v>
      </c>
      <c r="J99" s="4">
        <v>1.7</v>
      </c>
      <c r="K99" s="2">
        <v>60</v>
      </c>
      <c r="L99" s="18">
        <v>400</v>
      </c>
      <c r="M99" s="20" t="s">
        <v>103</v>
      </c>
      <c r="N99" s="2" t="s">
        <v>56</v>
      </c>
      <c r="O99" s="8" t="s">
        <v>97</v>
      </c>
      <c r="P99" s="4">
        <v>12.24</v>
      </c>
      <c r="Q99" s="2">
        <v>24</v>
      </c>
      <c r="R99" s="4">
        <f>Tarifa2020[[#This Row],[Paquete por palet]]*Tarifa2020[[#This Row],[m2 paquete]]</f>
        <v>293.76</v>
      </c>
      <c r="S99" s="50">
        <v>4.6842499999999996</v>
      </c>
    </row>
    <row r="100" spans="3:19" ht="16.5" customHeight="1">
      <c r="C100" s="2">
        <v>653474</v>
      </c>
      <c r="D100" s="2" t="s">
        <v>44</v>
      </c>
      <c r="E100" s="2" t="s">
        <v>61</v>
      </c>
      <c r="F100" s="2" t="s">
        <v>54</v>
      </c>
      <c r="G100" s="2" t="s">
        <v>69</v>
      </c>
      <c r="H100" s="3">
        <v>3.5000000000000003E-2</v>
      </c>
      <c r="I100" s="2" t="s">
        <v>73</v>
      </c>
      <c r="J100" s="4">
        <v>1.7</v>
      </c>
      <c r="K100" s="2">
        <v>60</v>
      </c>
      <c r="L100" s="18">
        <v>600</v>
      </c>
      <c r="M100" s="20" t="s">
        <v>103</v>
      </c>
      <c r="N100" s="2" t="s">
        <v>56</v>
      </c>
      <c r="O100" s="8" t="s">
        <v>98</v>
      </c>
      <c r="P100" s="4">
        <v>12.24</v>
      </c>
      <c r="Q100" s="2">
        <v>24</v>
      </c>
      <c r="R100" s="4">
        <f>Tarifa2020[[#This Row],[Paquete por palet]]*Tarifa2020[[#This Row],[m2 paquete]]</f>
        <v>293.76</v>
      </c>
      <c r="S100" s="50">
        <v>4.6842499999999996</v>
      </c>
    </row>
    <row r="101" spans="3:19" ht="16.5" customHeight="1">
      <c r="C101" s="2">
        <v>654035</v>
      </c>
      <c r="D101" s="2" t="s">
        <v>44</v>
      </c>
      <c r="E101" s="2" t="s">
        <v>61</v>
      </c>
      <c r="F101" s="2" t="s">
        <v>54</v>
      </c>
      <c r="G101" s="2" t="s">
        <v>69</v>
      </c>
      <c r="H101" s="3">
        <v>3.5000000000000003E-2</v>
      </c>
      <c r="I101" s="2" t="s">
        <v>74</v>
      </c>
      <c r="J101" s="4">
        <v>2</v>
      </c>
      <c r="K101" s="2">
        <v>70</v>
      </c>
      <c r="L101" s="18">
        <v>400</v>
      </c>
      <c r="M101" s="20" t="s">
        <v>104</v>
      </c>
      <c r="N101" s="2" t="s">
        <v>56</v>
      </c>
      <c r="O101" s="8" t="s">
        <v>97</v>
      </c>
      <c r="P101" s="4">
        <v>10.199999999999999</v>
      </c>
      <c r="Q101" s="2">
        <v>24</v>
      </c>
      <c r="R101" s="4">
        <f>Tarifa2020[[#This Row],[Paquete por palet]]*Tarifa2020[[#This Row],[m2 paquete]]</f>
        <v>244.79999999999998</v>
      </c>
      <c r="S101" s="50">
        <v>5.1454999999999993</v>
      </c>
    </row>
    <row r="102" spans="3:19" ht="16.5" customHeight="1">
      <c r="C102" s="2">
        <v>652348</v>
      </c>
      <c r="D102" s="2" t="s">
        <v>44</v>
      </c>
      <c r="E102" s="2" t="s">
        <v>61</v>
      </c>
      <c r="F102" s="2" t="s">
        <v>54</v>
      </c>
      <c r="G102" s="2" t="s">
        <v>69</v>
      </c>
      <c r="H102" s="3">
        <v>3.5000000000000003E-2</v>
      </c>
      <c r="I102" s="2" t="s">
        <v>73</v>
      </c>
      <c r="J102" s="4">
        <v>2</v>
      </c>
      <c r="K102" s="2">
        <v>70</v>
      </c>
      <c r="L102" s="18">
        <v>600</v>
      </c>
      <c r="M102" s="20" t="s">
        <v>104</v>
      </c>
      <c r="N102" s="2" t="s">
        <v>56</v>
      </c>
      <c r="O102" s="8" t="s">
        <v>98</v>
      </c>
      <c r="P102" s="4">
        <v>10.199999999999999</v>
      </c>
      <c r="Q102" s="2">
        <v>24</v>
      </c>
      <c r="R102" s="4">
        <f>Tarifa2020[[#This Row],[Paquete por palet]]*Tarifa2020[[#This Row],[m2 paquete]]</f>
        <v>244.79999999999998</v>
      </c>
      <c r="S102" s="50">
        <v>5.1454999999999993</v>
      </c>
    </row>
    <row r="103" spans="3:19" s="19" customFormat="1" ht="16.5" customHeight="1">
      <c r="C103" s="2">
        <v>654038</v>
      </c>
      <c r="D103" s="2" t="s">
        <v>44</v>
      </c>
      <c r="E103" s="2" t="s">
        <v>61</v>
      </c>
      <c r="F103" s="2" t="s">
        <v>54</v>
      </c>
      <c r="G103" s="2" t="s">
        <v>69</v>
      </c>
      <c r="H103" s="3">
        <v>3.5000000000000003E-2</v>
      </c>
      <c r="I103" s="2" t="s">
        <v>74</v>
      </c>
      <c r="J103" s="4">
        <v>2.85</v>
      </c>
      <c r="K103" s="2">
        <v>100</v>
      </c>
      <c r="L103" s="18">
        <v>400</v>
      </c>
      <c r="M103" s="18">
        <v>6100</v>
      </c>
      <c r="N103" s="2"/>
      <c r="O103" s="8">
        <v>3</v>
      </c>
      <c r="P103" s="4">
        <f>((Tarifa2020[[#This Row],[Ancho (mm)]]*Tarifa2020[[#This Row],[Largo (mm)]])/1000000)*Tarifa2020[[#This Row],[Uds. Paquete]]</f>
        <v>7.32</v>
      </c>
      <c r="Q103" s="2">
        <v>24</v>
      </c>
      <c r="R103" s="4">
        <f>Tarifa2020[[#This Row],[Paquete por palet]]*Tarifa2020[[#This Row],[m2 paquete]]</f>
        <v>175.68</v>
      </c>
      <c r="S103" s="50">
        <v>7.4004999999999992</v>
      </c>
    </row>
    <row r="104" spans="3:19" ht="16.5" customHeight="1">
      <c r="C104" s="2">
        <v>654043</v>
      </c>
      <c r="D104" s="2" t="s">
        <v>44</v>
      </c>
      <c r="E104" s="2" t="s">
        <v>61</v>
      </c>
      <c r="F104" s="2" t="s">
        <v>54</v>
      </c>
      <c r="G104" s="2" t="s">
        <v>69</v>
      </c>
      <c r="H104" s="3">
        <v>3.5000000000000003E-2</v>
      </c>
      <c r="I104" s="2" t="s">
        <v>74</v>
      </c>
      <c r="J104" s="4">
        <v>2.85</v>
      </c>
      <c r="K104" s="2">
        <v>100</v>
      </c>
      <c r="L104" s="18">
        <v>600</v>
      </c>
      <c r="M104" s="18">
        <v>6100</v>
      </c>
      <c r="O104" s="8">
        <v>2</v>
      </c>
      <c r="P104" s="4">
        <f>((Tarifa2020[[#This Row],[Ancho (mm)]]*Tarifa2020[[#This Row],[Largo (mm)]])/1000000)*Tarifa2020[[#This Row],[Uds. Paquete]]</f>
        <v>7.32</v>
      </c>
      <c r="Q104" s="2">
        <v>24</v>
      </c>
      <c r="R104" s="4">
        <f>Tarifa2020[[#This Row],[Paquete por palet]]*Tarifa2020[[#This Row],[m2 paquete]]</f>
        <v>175.68</v>
      </c>
      <c r="S104" s="50">
        <v>7.4004999999999992</v>
      </c>
    </row>
    <row r="105" spans="3:19" ht="16.5" customHeight="1">
      <c r="C105" s="2">
        <v>673186</v>
      </c>
      <c r="D105" s="2" t="s">
        <v>44</v>
      </c>
      <c r="E105" s="2" t="s">
        <v>61</v>
      </c>
      <c r="F105" s="2" t="s">
        <v>54</v>
      </c>
      <c r="G105" s="2" t="s">
        <v>68</v>
      </c>
      <c r="H105" s="3">
        <v>3.5000000000000003E-2</v>
      </c>
      <c r="I105" s="2" t="s">
        <v>72</v>
      </c>
      <c r="J105" s="4">
        <v>1.4</v>
      </c>
      <c r="K105" s="2">
        <v>50</v>
      </c>
      <c r="L105" s="18">
        <v>600</v>
      </c>
      <c r="M105" s="18">
        <v>1350</v>
      </c>
      <c r="O105" s="8">
        <v>12</v>
      </c>
      <c r="P105" s="7">
        <v>9.7200000000000006</v>
      </c>
      <c r="Q105" s="8">
        <v>28</v>
      </c>
      <c r="R105" s="7">
        <f>Tarifa2020[[#This Row],[Paquete por palet]]*Tarifa2020[[#This Row],[m2 paquete]]</f>
        <v>272.16000000000003</v>
      </c>
      <c r="S105" s="50">
        <v>3.6387499999999995</v>
      </c>
    </row>
    <row r="106" spans="3:19" ht="16.5" customHeight="1">
      <c r="C106" s="2">
        <v>653472</v>
      </c>
      <c r="D106" s="2" t="s">
        <v>44</v>
      </c>
      <c r="E106" s="2" t="s">
        <v>61</v>
      </c>
      <c r="F106" s="2" t="s">
        <v>54</v>
      </c>
      <c r="G106" s="2" t="s">
        <v>68</v>
      </c>
      <c r="H106" s="3">
        <v>3.5000000000000003E-2</v>
      </c>
      <c r="I106" s="2" t="s">
        <v>73</v>
      </c>
      <c r="J106" s="4">
        <v>1.7</v>
      </c>
      <c r="K106" s="2">
        <v>60</v>
      </c>
      <c r="L106" s="18">
        <v>600</v>
      </c>
      <c r="M106" s="18">
        <v>1350</v>
      </c>
      <c r="O106" s="2">
        <v>12</v>
      </c>
      <c r="P106" s="4">
        <f>((Tarifa2020[[#This Row],[Ancho (mm)]]*Tarifa2020[[#This Row],[Largo (mm)]])/1000000)*Tarifa2020[[#This Row],[Uds. Paquete]]</f>
        <v>9.7200000000000006</v>
      </c>
      <c r="Q106" s="8">
        <v>24</v>
      </c>
      <c r="R106" s="4">
        <f>Tarifa2020[[#This Row],[Paquete por palet]]*Tarifa2020[[#This Row],[m2 paquete]]</f>
        <v>233.28000000000003</v>
      </c>
      <c r="S106" s="50">
        <v>4.8072499999999998</v>
      </c>
    </row>
    <row r="107" spans="3:19" ht="16.5" customHeight="1">
      <c r="C107" s="2">
        <v>695643</v>
      </c>
      <c r="D107" s="2" t="s">
        <v>44</v>
      </c>
      <c r="E107" s="2" t="s">
        <v>61</v>
      </c>
      <c r="F107" s="2" t="s">
        <v>54</v>
      </c>
      <c r="G107" s="2" t="s">
        <v>68</v>
      </c>
      <c r="H107" s="3">
        <v>3.5000000000000003E-2</v>
      </c>
      <c r="I107" s="22" t="s">
        <v>73</v>
      </c>
      <c r="J107" s="24">
        <v>2</v>
      </c>
      <c r="K107" s="22">
        <v>70</v>
      </c>
      <c r="L107" s="18">
        <v>600</v>
      </c>
      <c r="M107" s="18">
        <v>1350</v>
      </c>
      <c r="N107" s="22"/>
      <c r="O107" s="22">
        <v>12</v>
      </c>
      <c r="P107" s="24">
        <v>9.7200000000000006</v>
      </c>
      <c r="Q107" s="22">
        <v>20</v>
      </c>
      <c r="R107" s="28">
        <f>Tarifa2020[[#This Row],[Paquete por palet]]*Tarifa2020[[#This Row],[m2 paquete]]</f>
        <v>194.4</v>
      </c>
      <c r="S107" s="50">
        <v>5.4324999999999992</v>
      </c>
    </row>
    <row r="108" spans="3:19" ht="16.5" customHeight="1">
      <c r="C108" s="2">
        <v>695724</v>
      </c>
      <c r="D108" s="2" t="s">
        <v>44</v>
      </c>
      <c r="E108" s="2" t="s">
        <v>61</v>
      </c>
      <c r="F108" s="2" t="s">
        <v>54</v>
      </c>
      <c r="G108" s="2" t="s">
        <v>68</v>
      </c>
      <c r="H108" s="3">
        <v>3.5000000000000003E-2</v>
      </c>
      <c r="I108" s="22" t="s">
        <v>73</v>
      </c>
      <c r="J108" s="24">
        <v>2.4</v>
      </c>
      <c r="K108" s="22">
        <v>85</v>
      </c>
      <c r="L108" s="18">
        <v>600</v>
      </c>
      <c r="M108" s="18">
        <v>1350</v>
      </c>
      <c r="N108" s="22"/>
      <c r="O108" s="22">
        <v>10</v>
      </c>
      <c r="P108" s="24">
        <v>8.1</v>
      </c>
      <c r="Q108" s="22">
        <v>20</v>
      </c>
      <c r="R108" s="28">
        <f>Tarifa2020[[#This Row],[Paquete por palet]]*Tarifa2020[[#This Row],[m2 paquete]]</f>
        <v>162</v>
      </c>
      <c r="S108" s="50">
        <v>6.601</v>
      </c>
    </row>
    <row r="109" spans="3:19" ht="16.5" customHeight="1">
      <c r="C109" s="2">
        <v>695689</v>
      </c>
      <c r="D109" s="2" t="s">
        <v>44</v>
      </c>
      <c r="E109" s="2" t="s">
        <v>61</v>
      </c>
      <c r="F109" s="2" t="s">
        <v>54</v>
      </c>
      <c r="G109" s="2" t="s">
        <v>68</v>
      </c>
      <c r="H109" s="3">
        <v>3.5000000000000003E-2</v>
      </c>
      <c r="I109" s="22" t="s">
        <v>73</v>
      </c>
      <c r="J109" s="24">
        <v>2.85</v>
      </c>
      <c r="K109" s="22">
        <v>100</v>
      </c>
      <c r="L109" s="18">
        <v>600</v>
      </c>
      <c r="M109" s="18">
        <v>1350</v>
      </c>
      <c r="N109" s="22"/>
      <c r="O109" s="22">
        <v>8</v>
      </c>
      <c r="P109" s="24">
        <v>6.48</v>
      </c>
      <c r="Q109" s="22">
        <v>20</v>
      </c>
      <c r="R109" s="28">
        <f>Tarifa2020[[#This Row],[Paquete por palet]]*Tarifa2020[[#This Row],[m2 paquete]]</f>
        <v>129.60000000000002</v>
      </c>
      <c r="S109" s="50">
        <v>7.8207499999999994</v>
      </c>
    </row>
    <row r="110" spans="3:19" ht="16.5" customHeight="1">
      <c r="C110" s="2">
        <v>656664</v>
      </c>
      <c r="D110" s="2" t="s">
        <v>44</v>
      </c>
      <c r="E110" s="2" t="s">
        <v>61</v>
      </c>
      <c r="F110" s="2" t="s">
        <v>54</v>
      </c>
      <c r="G110" s="2" t="s">
        <v>0</v>
      </c>
      <c r="H110" s="3">
        <v>3.6999999999999998E-2</v>
      </c>
      <c r="I110" s="2" t="s">
        <v>72</v>
      </c>
      <c r="J110" s="4">
        <v>1.35</v>
      </c>
      <c r="K110" s="2">
        <v>50</v>
      </c>
      <c r="L110" s="18">
        <v>600</v>
      </c>
      <c r="M110" s="18">
        <v>1350</v>
      </c>
      <c r="O110" s="2">
        <v>16</v>
      </c>
      <c r="P110" s="4">
        <f>((Tarifa2020[[#This Row],[Ancho (mm)]]*Tarifa2020[[#This Row],[Largo (mm)]])/1000000)*Tarifa2020[[#This Row],[Uds. Paquete]]</f>
        <v>12.96</v>
      </c>
      <c r="Q110" s="2">
        <v>24</v>
      </c>
      <c r="R110" s="4">
        <f>Tarifa2020[[#This Row],[Paquete por palet]]*Tarifa2020[[#This Row],[m2 paquete]]</f>
        <v>311.04000000000002</v>
      </c>
      <c r="S110" s="50">
        <v>2.8876050000000002</v>
      </c>
    </row>
    <row r="111" spans="3:19" ht="16.5" customHeight="1">
      <c r="C111" s="2">
        <v>657034</v>
      </c>
      <c r="D111" s="2" t="s">
        <v>44</v>
      </c>
      <c r="E111" s="2" t="s">
        <v>61</v>
      </c>
      <c r="F111" s="2" t="s">
        <v>54</v>
      </c>
      <c r="G111" s="2" t="s">
        <v>0</v>
      </c>
      <c r="H111" s="3">
        <v>3.6999999999999998E-2</v>
      </c>
      <c r="I111" s="2" t="s">
        <v>72</v>
      </c>
      <c r="J111" s="4">
        <v>1.6</v>
      </c>
      <c r="K111" s="2">
        <v>60</v>
      </c>
      <c r="L111" s="18">
        <v>600</v>
      </c>
      <c r="M111" s="18">
        <v>1350</v>
      </c>
      <c r="O111" s="2">
        <v>12</v>
      </c>
      <c r="P111" s="4">
        <f>((Tarifa2020[[#This Row],[Ancho (mm)]]*Tarifa2020[[#This Row],[Largo (mm)]])/1000000)*Tarifa2020[[#This Row],[Uds. Paquete]]</f>
        <v>9.7200000000000006</v>
      </c>
      <c r="Q111" s="8">
        <v>24</v>
      </c>
      <c r="R111" s="4">
        <f>Tarifa2020[[#This Row],[Paquete por palet]]*Tarifa2020[[#This Row],[m2 paquete]]</f>
        <v>233.28000000000003</v>
      </c>
      <c r="S111" s="50">
        <v>3.5535000000000001</v>
      </c>
    </row>
    <row r="112" spans="3:19" ht="16.5" customHeight="1">
      <c r="C112" s="2">
        <v>681876</v>
      </c>
      <c r="D112" s="2" t="s">
        <v>44</v>
      </c>
      <c r="E112" s="2" t="s">
        <v>62</v>
      </c>
      <c r="F112" s="2" t="s">
        <v>54</v>
      </c>
      <c r="G112" s="2" t="s">
        <v>71</v>
      </c>
      <c r="H112" s="3">
        <v>3.4000000000000002E-2</v>
      </c>
      <c r="I112" s="2" t="s">
        <v>72</v>
      </c>
      <c r="J112" s="4">
        <v>1.1499999999999999</v>
      </c>
      <c r="K112" s="2">
        <v>40</v>
      </c>
      <c r="L112" s="18">
        <v>400</v>
      </c>
      <c r="M112" s="18">
        <v>1000</v>
      </c>
      <c r="O112" s="2">
        <v>9</v>
      </c>
      <c r="P112" s="4">
        <f>((Tarifa2020[[#This Row],[Ancho (mm)]]*Tarifa2020[[#This Row],[Largo (mm)]])/1000000)*Tarifa2020[[#This Row],[Uds. Paquete]]</f>
        <v>3.6</v>
      </c>
      <c r="Q112" s="2">
        <v>21</v>
      </c>
      <c r="R112" s="4">
        <f>Tarifa2020[[#This Row],[Paquete por palet]]*Tarifa2020[[#This Row],[m2 paquete]]</f>
        <v>75.600000000000009</v>
      </c>
      <c r="S112" s="50">
        <v>7.84</v>
      </c>
    </row>
    <row r="113" spans="3:19" ht="16.5" customHeight="1">
      <c r="C113" s="2">
        <v>681939</v>
      </c>
      <c r="D113" s="2" t="s">
        <v>44</v>
      </c>
      <c r="E113" s="2" t="s">
        <v>62</v>
      </c>
      <c r="F113" s="2" t="s">
        <v>54</v>
      </c>
      <c r="G113" s="2" t="s">
        <v>71</v>
      </c>
      <c r="H113" s="3">
        <v>3.4000000000000002E-2</v>
      </c>
      <c r="I113" s="2" t="s">
        <v>72</v>
      </c>
      <c r="J113" s="4">
        <v>1.1499999999999999</v>
      </c>
      <c r="K113" s="2">
        <v>40</v>
      </c>
      <c r="L113" s="18">
        <v>600</v>
      </c>
      <c r="M113" s="18">
        <v>1000</v>
      </c>
      <c r="O113" s="2">
        <v>9</v>
      </c>
      <c r="P113" s="4">
        <f>((Tarifa2020[[#This Row],[Ancho (mm)]]*Tarifa2020[[#This Row],[Largo (mm)]])/1000000)*Tarifa2020[[#This Row],[Uds. Paquete]]</f>
        <v>5.3999999999999995</v>
      </c>
      <c r="Q113" s="2">
        <v>14</v>
      </c>
      <c r="R113" s="4">
        <f>Tarifa2020[[#This Row],[Paquete por palet]]*Tarifa2020[[#This Row],[m2 paquete]]</f>
        <v>75.599999999999994</v>
      </c>
      <c r="S113" s="50">
        <v>7.69</v>
      </c>
    </row>
    <row r="114" spans="3:19" ht="16.5" customHeight="1">
      <c r="C114" s="2">
        <v>682257</v>
      </c>
      <c r="D114" s="2" t="s">
        <v>44</v>
      </c>
      <c r="E114" s="2" t="s">
        <v>62</v>
      </c>
      <c r="F114" s="2" t="s">
        <v>54</v>
      </c>
      <c r="G114" s="2" t="s">
        <v>71</v>
      </c>
      <c r="H114" s="3">
        <v>3.4000000000000002E-2</v>
      </c>
      <c r="I114" s="2" t="s">
        <v>72</v>
      </c>
      <c r="J114" s="4">
        <v>1.45</v>
      </c>
      <c r="K114" s="2">
        <v>50</v>
      </c>
      <c r="L114" s="18">
        <v>600</v>
      </c>
      <c r="M114" s="18">
        <v>1000</v>
      </c>
      <c r="O114" s="2">
        <v>8</v>
      </c>
      <c r="P114" s="4">
        <f>((Tarifa2020[[#This Row],[Ancho (mm)]]*Tarifa2020[[#This Row],[Largo (mm)]])/1000000)*Tarifa2020[[#This Row],[Uds. Paquete]]</f>
        <v>4.8</v>
      </c>
      <c r="Q114" s="2">
        <v>12</v>
      </c>
      <c r="R114" s="4">
        <f>Tarifa2020[[#This Row],[Paquete por palet]]*Tarifa2020[[#This Row],[m2 paquete]]</f>
        <v>57.599999999999994</v>
      </c>
      <c r="S114" s="50">
        <v>9.7968000000000011</v>
      </c>
    </row>
    <row r="115" spans="3:19" ht="16.5" customHeight="1">
      <c r="C115" s="2">
        <v>681877</v>
      </c>
      <c r="D115" s="2" t="s">
        <v>44</v>
      </c>
      <c r="E115" s="2" t="s">
        <v>62</v>
      </c>
      <c r="F115" s="2" t="s">
        <v>54</v>
      </c>
      <c r="G115" s="2" t="s">
        <v>71</v>
      </c>
      <c r="H115" s="3">
        <v>3.4000000000000002E-2</v>
      </c>
      <c r="I115" s="2" t="s">
        <v>72</v>
      </c>
      <c r="J115" s="4">
        <v>1.75</v>
      </c>
      <c r="K115" s="2">
        <v>60</v>
      </c>
      <c r="L115" s="18">
        <v>400</v>
      </c>
      <c r="M115" s="18">
        <v>1000</v>
      </c>
      <c r="O115" s="2">
        <v>6</v>
      </c>
      <c r="P115" s="4">
        <f>((Tarifa2020[[#This Row],[Ancho (mm)]]*Tarifa2020[[#This Row],[Largo (mm)]])/1000000)*Tarifa2020[[#This Row],[Uds. Paquete]]</f>
        <v>2.4000000000000004</v>
      </c>
      <c r="Q115" s="2">
        <v>21</v>
      </c>
      <c r="R115" s="4">
        <f>Tarifa2020[[#This Row],[Paquete por palet]]*Tarifa2020[[#This Row],[m2 paquete]]</f>
        <v>50.400000000000006</v>
      </c>
      <c r="S115" s="50">
        <v>12</v>
      </c>
    </row>
    <row r="116" spans="3:19" ht="16.5" customHeight="1">
      <c r="C116" s="2">
        <v>682029</v>
      </c>
      <c r="D116" s="2" t="s">
        <v>44</v>
      </c>
      <c r="E116" s="2" t="s">
        <v>62</v>
      </c>
      <c r="F116" s="2" t="s">
        <v>54</v>
      </c>
      <c r="G116" s="2" t="s">
        <v>71</v>
      </c>
      <c r="H116" s="3">
        <v>3.4000000000000002E-2</v>
      </c>
      <c r="I116" s="2" t="s">
        <v>72</v>
      </c>
      <c r="J116" s="4">
        <v>1.75</v>
      </c>
      <c r="K116" s="2">
        <v>60</v>
      </c>
      <c r="L116" s="18">
        <v>600</v>
      </c>
      <c r="M116" s="18">
        <v>1000</v>
      </c>
      <c r="O116" s="2">
        <v>6</v>
      </c>
      <c r="P116" s="4">
        <f>((Tarifa2020[[#This Row],[Ancho (mm)]]*Tarifa2020[[#This Row],[Largo (mm)]])/1000000)*Tarifa2020[[#This Row],[Uds. Paquete]]</f>
        <v>3.5999999999999996</v>
      </c>
      <c r="Q116" s="2">
        <v>14</v>
      </c>
      <c r="R116" s="4">
        <f>Tarifa2020[[#This Row],[Paquete por palet]]*Tarifa2020[[#This Row],[m2 paquete]]</f>
        <v>50.399999999999991</v>
      </c>
      <c r="S116" s="50">
        <v>11.77</v>
      </c>
    </row>
    <row r="117" spans="3:19" ht="16.5" customHeight="1">
      <c r="C117" s="2">
        <v>682085</v>
      </c>
      <c r="D117" s="2" t="s">
        <v>44</v>
      </c>
      <c r="E117" s="2" t="s">
        <v>62</v>
      </c>
      <c r="F117" s="2" t="s">
        <v>54</v>
      </c>
      <c r="G117" s="2" t="s">
        <v>71</v>
      </c>
      <c r="H117" s="3">
        <v>3.4000000000000002E-2</v>
      </c>
      <c r="I117" s="2" t="s">
        <v>73</v>
      </c>
      <c r="J117" s="4">
        <v>2.35</v>
      </c>
      <c r="K117" s="2">
        <v>80</v>
      </c>
      <c r="L117" s="18">
        <v>600</v>
      </c>
      <c r="M117" s="18">
        <v>1000</v>
      </c>
      <c r="O117" s="2">
        <v>4</v>
      </c>
      <c r="P117" s="4">
        <f>((Tarifa2020[[#This Row],[Ancho (mm)]]*Tarifa2020[[#This Row],[Largo (mm)]])/1000000)*Tarifa2020[[#This Row],[Uds. Paquete]]</f>
        <v>2.4</v>
      </c>
      <c r="Q117" s="2">
        <v>16</v>
      </c>
      <c r="R117" s="4">
        <f>Tarifa2020[[#This Row],[Paquete por palet]]*Tarifa2020[[#This Row],[m2 paquete]]</f>
        <v>38.4</v>
      </c>
      <c r="S117" s="50">
        <v>15.683200000000001</v>
      </c>
    </row>
    <row r="118" spans="3:19" ht="16.5" customHeight="1">
      <c r="C118" s="2">
        <v>682025</v>
      </c>
      <c r="D118" s="2" t="s">
        <v>44</v>
      </c>
      <c r="E118" s="2" t="s">
        <v>62</v>
      </c>
      <c r="F118" s="2" t="s">
        <v>54</v>
      </c>
      <c r="G118" s="2" t="s">
        <v>71</v>
      </c>
      <c r="H118" s="3">
        <v>3.4000000000000002E-2</v>
      </c>
      <c r="I118" s="2" t="s">
        <v>73</v>
      </c>
      <c r="J118" s="4">
        <v>2.9</v>
      </c>
      <c r="K118" s="2">
        <v>100</v>
      </c>
      <c r="L118" s="18">
        <v>600</v>
      </c>
      <c r="M118" s="18">
        <v>1000</v>
      </c>
      <c r="O118" s="2">
        <v>3</v>
      </c>
      <c r="P118" s="4">
        <f>((Tarifa2020[[#This Row],[Ancho (mm)]]*Tarifa2020[[#This Row],[Largo (mm)]])/1000000)*Tarifa2020[[#This Row],[Uds. Paquete]]</f>
        <v>1.7999999999999998</v>
      </c>
      <c r="Q118" s="2">
        <v>16</v>
      </c>
      <c r="R118" s="4">
        <f>Tarifa2020[[#This Row],[Paquete por palet]]*Tarifa2020[[#This Row],[m2 paquete]]</f>
        <v>28.799999999999997</v>
      </c>
      <c r="S118" s="50">
        <v>19.6144</v>
      </c>
    </row>
    <row r="119" spans="3:19" ht="16.5" customHeight="1">
      <c r="C119" s="2">
        <v>682258</v>
      </c>
      <c r="D119" s="2" t="s">
        <v>44</v>
      </c>
      <c r="E119" s="2" t="s">
        <v>62</v>
      </c>
      <c r="F119" s="2" t="s">
        <v>54</v>
      </c>
      <c r="G119" s="2" t="s">
        <v>71</v>
      </c>
      <c r="H119" s="3">
        <v>3.4000000000000002E-2</v>
      </c>
      <c r="I119" s="2" t="s">
        <v>73</v>
      </c>
      <c r="J119" s="4">
        <v>3.5</v>
      </c>
      <c r="K119" s="2">
        <v>120</v>
      </c>
      <c r="L119" s="18">
        <v>600</v>
      </c>
      <c r="M119" s="18">
        <v>1000</v>
      </c>
      <c r="O119" s="2">
        <v>3</v>
      </c>
      <c r="P119" s="4">
        <f>((Tarifa2020[[#This Row],[Ancho (mm)]]*Tarifa2020[[#This Row],[Largo (mm)]])/1000000)*Tarifa2020[[#This Row],[Uds. Paquete]]</f>
        <v>1.7999999999999998</v>
      </c>
      <c r="Q119" s="2">
        <v>14</v>
      </c>
      <c r="R119" s="4">
        <f>Tarifa2020[[#This Row],[Paquete por palet]]*Tarifa2020[[#This Row],[m2 paquete]]</f>
        <v>25.199999999999996</v>
      </c>
      <c r="S119" s="50">
        <v>20.290400000000002</v>
      </c>
    </row>
    <row r="120" spans="3:19" ht="16.5" customHeight="1">
      <c r="C120" s="2">
        <v>673086</v>
      </c>
      <c r="D120" s="2" t="s">
        <v>46</v>
      </c>
      <c r="E120" s="2" t="s">
        <v>61</v>
      </c>
      <c r="F120" s="2" t="s">
        <v>54</v>
      </c>
      <c r="G120" s="2" t="s">
        <v>70</v>
      </c>
      <c r="H120" s="3">
        <v>3.5000000000000003E-2</v>
      </c>
      <c r="I120" s="2" t="s">
        <v>73</v>
      </c>
      <c r="J120" s="4">
        <v>1.4</v>
      </c>
      <c r="K120" s="2">
        <v>50</v>
      </c>
      <c r="L120" s="18">
        <v>600</v>
      </c>
      <c r="M120" s="18">
        <v>1350</v>
      </c>
      <c r="O120" s="2">
        <v>12</v>
      </c>
      <c r="P120" s="4">
        <f>((Tarifa2020[[#This Row],[Ancho (mm)]]*Tarifa2020[[#This Row],[Largo (mm)]])/1000000)*Tarifa2020[[#This Row],[Uds. Paquete]]</f>
        <v>9.7200000000000006</v>
      </c>
      <c r="Q120" s="8">
        <v>28</v>
      </c>
      <c r="R120" s="4">
        <f>Tarifa2020[[#This Row],[Paquete por palet]]*Tarifa2020[[#This Row],[m2 paquete]]</f>
        <v>272.16000000000003</v>
      </c>
      <c r="S120" s="50">
        <v>5.0737499999999995</v>
      </c>
    </row>
    <row r="121" spans="3:19" ht="16.5" customHeight="1">
      <c r="C121" s="2">
        <v>673033</v>
      </c>
      <c r="D121" s="2" t="s">
        <v>46</v>
      </c>
      <c r="E121" s="2" t="s">
        <v>61</v>
      </c>
      <c r="F121" s="2" t="s">
        <v>54</v>
      </c>
      <c r="G121" s="2" t="s">
        <v>70</v>
      </c>
      <c r="H121" s="3">
        <v>3.5000000000000003E-2</v>
      </c>
      <c r="I121" s="2" t="s">
        <v>73</v>
      </c>
      <c r="J121" s="4">
        <v>1.7</v>
      </c>
      <c r="K121" s="2">
        <v>60</v>
      </c>
      <c r="L121" s="18">
        <v>600</v>
      </c>
      <c r="M121" s="18">
        <v>1350</v>
      </c>
      <c r="O121" s="2">
        <v>10</v>
      </c>
      <c r="P121" s="4">
        <f>((Tarifa2020[[#This Row],[Ancho (mm)]]*Tarifa2020[[#This Row],[Largo (mm)]])/1000000)*Tarifa2020[[#This Row],[Uds. Paquete]]</f>
        <v>8.1000000000000014</v>
      </c>
      <c r="Q121" s="2">
        <v>24</v>
      </c>
      <c r="R121" s="4">
        <f>Tarifa2020[[#This Row],[Paquete por palet]]*Tarifa2020[[#This Row],[m2 paquete]]</f>
        <v>194.40000000000003</v>
      </c>
      <c r="S121" s="50">
        <v>5.4837499999999988</v>
      </c>
    </row>
    <row r="122" spans="3:19" ht="16.5" customHeight="1">
      <c r="C122" s="2">
        <v>673031</v>
      </c>
      <c r="D122" s="2" t="s">
        <v>46</v>
      </c>
      <c r="E122" s="2" t="s">
        <v>61</v>
      </c>
      <c r="F122" s="2" t="s">
        <v>54</v>
      </c>
      <c r="G122" s="2" t="s">
        <v>70</v>
      </c>
      <c r="H122" s="3">
        <v>3.5000000000000003E-2</v>
      </c>
      <c r="I122" s="2" t="s">
        <v>73</v>
      </c>
      <c r="J122" s="4">
        <v>2.4</v>
      </c>
      <c r="K122" s="2">
        <v>85</v>
      </c>
      <c r="L122" s="18">
        <v>600</v>
      </c>
      <c r="M122" s="18">
        <v>1350</v>
      </c>
      <c r="O122" s="2">
        <v>8</v>
      </c>
      <c r="P122" s="4">
        <f>((Tarifa2020[[#This Row],[Ancho (mm)]]*Tarifa2020[[#This Row],[Largo (mm)]])/1000000)*Tarifa2020[[#This Row],[Uds. Paquete]]</f>
        <v>6.48</v>
      </c>
      <c r="Q122" s="2">
        <v>24</v>
      </c>
      <c r="R122" s="4">
        <f>Tarifa2020[[#This Row],[Paquete por palet]]*Tarifa2020[[#This Row],[m2 paquete]]</f>
        <v>155.52000000000001</v>
      </c>
      <c r="S122" s="50">
        <v>6.6112499999999992</v>
      </c>
    </row>
    <row r="123" spans="3:19" ht="16.5" customHeight="1">
      <c r="C123" s="2">
        <v>673029</v>
      </c>
      <c r="D123" s="2" t="s">
        <v>46</v>
      </c>
      <c r="E123" s="2" t="s">
        <v>61</v>
      </c>
      <c r="F123" s="2" t="s">
        <v>54</v>
      </c>
      <c r="G123" s="2" t="s">
        <v>70</v>
      </c>
      <c r="H123" s="3">
        <v>3.5000000000000003E-2</v>
      </c>
      <c r="I123" s="2" t="s">
        <v>74</v>
      </c>
      <c r="J123" s="4">
        <v>2.85</v>
      </c>
      <c r="K123" s="2">
        <v>100</v>
      </c>
      <c r="L123" s="18">
        <v>600</v>
      </c>
      <c r="M123" s="18">
        <v>1350</v>
      </c>
      <c r="O123" s="2">
        <v>6</v>
      </c>
      <c r="P123" s="4">
        <f>((Tarifa2020[[#This Row],[Ancho (mm)]]*Tarifa2020[[#This Row],[Largo (mm)]])/1000000)*Tarifa2020[[#This Row],[Uds. Paquete]]</f>
        <v>4.8600000000000003</v>
      </c>
      <c r="Q123" s="2">
        <v>24</v>
      </c>
      <c r="R123" s="4">
        <f>Tarifa2020[[#This Row],[Paquete por palet]]*Tarifa2020[[#This Row],[m2 paquete]]</f>
        <v>116.64000000000001</v>
      </c>
      <c r="S123" s="50">
        <v>8.2614999999999998</v>
      </c>
    </row>
    <row r="124" spans="3:19" ht="16.5" customHeight="1">
      <c r="C124" s="2">
        <v>673026</v>
      </c>
      <c r="D124" s="2" t="s">
        <v>46</v>
      </c>
      <c r="E124" s="2" t="s">
        <v>61</v>
      </c>
      <c r="F124" s="2" t="s">
        <v>54</v>
      </c>
      <c r="G124" s="2" t="s">
        <v>70</v>
      </c>
      <c r="H124" s="3">
        <v>3.5000000000000003E-2</v>
      </c>
      <c r="I124" s="2" t="s">
        <v>74</v>
      </c>
      <c r="J124" s="4">
        <v>3.4</v>
      </c>
      <c r="K124" s="2">
        <v>120</v>
      </c>
      <c r="L124" s="18">
        <v>600</v>
      </c>
      <c r="M124" s="18">
        <v>1350</v>
      </c>
      <c r="O124" s="2">
        <v>5</v>
      </c>
      <c r="P124" s="4">
        <f>((Tarifa2020[[#This Row],[Ancho (mm)]]*Tarifa2020[[#This Row],[Largo (mm)]])/1000000)*Tarifa2020[[#This Row],[Uds. Paquete]]</f>
        <v>4.0500000000000007</v>
      </c>
      <c r="Q124" s="2">
        <v>24</v>
      </c>
      <c r="R124" s="4">
        <f>Tarifa2020[[#This Row],[Paquete por palet]]*Tarifa2020[[#This Row],[m2 paquete]]</f>
        <v>97.200000000000017</v>
      </c>
      <c r="S124" s="50">
        <v>9.9219999999999988</v>
      </c>
    </row>
    <row r="125" spans="3:19" ht="16.5" customHeight="1">
      <c r="C125" s="2">
        <v>415846</v>
      </c>
      <c r="D125" s="2" t="s">
        <v>46</v>
      </c>
      <c r="E125" s="2" t="s">
        <v>61</v>
      </c>
      <c r="F125" s="2" t="s">
        <v>54</v>
      </c>
      <c r="G125" s="2" t="s">
        <v>15</v>
      </c>
      <c r="H125" s="3">
        <v>3.6999999999999998E-2</v>
      </c>
      <c r="I125" s="2" t="s">
        <v>72</v>
      </c>
      <c r="J125" s="4">
        <f>(K125/H125)/1000</f>
        <v>1.3513513513513515</v>
      </c>
      <c r="K125" s="2">
        <v>50</v>
      </c>
      <c r="L125" s="18">
        <v>600</v>
      </c>
      <c r="M125" s="18">
        <v>1350</v>
      </c>
      <c r="O125" s="2">
        <v>16</v>
      </c>
      <c r="P125" s="4">
        <f>((Tarifa2020[[#This Row],[Ancho (mm)]]*Tarifa2020[[#This Row],[Largo (mm)]])/1000000)*Tarifa2020[[#This Row],[Uds. Paquete]]</f>
        <v>12.96</v>
      </c>
      <c r="Q125" s="2">
        <v>24</v>
      </c>
      <c r="R125" s="4">
        <f>Tarifa2020[[#This Row],[Paquete por palet]]*Tarifa2020[[#This Row],[m2 paquete]]</f>
        <v>311.04000000000002</v>
      </c>
      <c r="S125" s="50">
        <v>3.2701748625000007</v>
      </c>
    </row>
    <row r="126" spans="3:19" ht="16.5" customHeight="1">
      <c r="C126" s="2">
        <v>415847</v>
      </c>
      <c r="D126" s="2" t="s">
        <v>46</v>
      </c>
      <c r="E126" s="2" t="s">
        <v>61</v>
      </c>
      <c r="F126" s="2" t="s">
        <v>54</v>
      </c>
      <c r="G126" s="2" t="s">
        <v>15</v>
      </c>
      <c r="H126" s="3">
        <v>3.6999999999999998E-2</v>
      </c>
      <c r="I126" s="2" t="s">
        <v>74</v>
      </c>
      <c r="J126" s="4">
        <v>1.6</v>
      </c>
      <c r="K126" s="2">
        <v>60</v>
      </c>
      <c r="L126" s="18">
        <v>600</v>
      </c>
      <c r="M126" s="18">
        <v>1350</v>
      </c>
      <c r="O126" s="2">
        <v>12</v>
      </c>
      <c r="P126" s="4">
        <f>((Tarifa2020[[#This Row],[Ancho (mm)]]*Tarifa2020[[#This Row],[Largo (mm)]])/1000000)*Tarifa2020[[#This Row],[Uds. Paquete]]</f>
        <v>9.7200000000000006</v>
      </c>
      <c r="Q126" s="2">
        <v>24</v>
      </c>
      <c r="R126" s="4">
        <f>Tarifa2020[[#This Row],[Paquete por palet]]*Tarifa2020[[#This Row],[m2 paquete]]</f>
        <v>233.28000000000003</v>
      </c>
      <c r="S126" s="50">
        <v>3.9367874306250004</v>
      </c>
    </row>
    <row r="127" spans="3:19" ht="16.5" customHeight="1">
      <c r="C127" s="2">
        <v>415850</v>
      </c>
      <c r="D127" s="2" t="s">
        <v>46</v>
      </c>
      <c r="E127" s="2" t="s">
        <v>61</v>
      </c>
      <c r="F127" s="2" t="s">
        <v>54</v>
      </c>
      <c r="G127" s="2" t="s">
        <v>15</v>
      </c>
      <c r="H127" s="3">
        <v>3.6999999999999998E-2</v>
      </c>
      <c r="I127" s="2" t="s">
        <v>73</v>
      </c>
      <c r="J127" s="4">
        <v>2</v>
      </c>
      <c r="K127" s="2">
        <v>75</v>
      </c>
      <c r="L127" s="18">
        <v>600</v>
      </c>
      <c r="M127" s="18">
        <v>1350</v>
      </c>
      <c r="O127" s="2">
        <v>10</v>
      </c>
      <c r="P127" s="4">
        <f>((Tarifa2020[[#This Row],[Ancho (mm)]]*Tarifa2020[[#This Row],[Largo (mm)]])/1000000)*Tarifa2020[[#This Row],[Uds. Paquete]]</f>
        <v>8.1000000000000014</v>
      </c>
      <c r="Q127" s="2">
        <v>24</v>
      </c>
      <c r="R127" s="4">
        <f>Tarifa2020[[#This Row],[Paquete por palet]]*Tarifa2020[[#This Row],[m2 paquete]]</f>
        <v>194.40000000000003</v>
      </c>
      <c r="S127" s="50">
        <v>5.2448573756250001</v>
      </c>
    </row>
    <row r="128" spans="3:19" ht="16.5" customHeight="1">
      <c r="C128" s="2">
        <v>450143</v>
      </c>
      <c r="D128" s="2" t="s">
        <v>46</v>
      </c>
      <c r="E128" s="2" t="s">
        <v>61</v>
      </c>
      <c r="F128" s="2" t="s">
        <v>54</v>
      </c>
      <c r="G128" s="2" t="s">
        <v>15</v>
      </c>
      <c r="H128" s="3">
        <v>3.6999999999999998E-2</v>
      </c>
      <c r="I128" s="2" t="s">
        <v>72</v>
      </c>
      <c r="J128" s="4">
        <f>(K128/H128)/1000</f>
        <v>2.7027027027027031</v>
      </c>
      <c r="K128" s="2">
        <v>100</v>
      </c>
      <c r="L128" s="18">
        <v>600</v>
      </c>
      <c r="M128" s="18">
        <v>1350</v>
      </c>
      <c r="O128" s="2">
        <v>8</v>
      </c>
      <c r="P128" s="4">
        <f>((Tarifa2020[[#This Row],[Ancho (mm)]]*Tarifa2020[[#This Row],[Largo (mm)]])/1000000)*Tarifa2020[[#This Row],[Uds. Paquete]]</f>
        <v>6.48</v>
      </c>
      <c r="Q128" s="2">
        <v>24</v>
      </c>
      <c r="R128" s="4">
        <f>Tarifa2020[[#This Row],[Paquete por palet]]*Tarifa2020[[#This Row],[m2 paquete]]</f>
        <v>155.52000000000001</v>
      </c>
      <c r="S128" s="50">
        <v>6.4774617468750009</v>
      </c>
    </row>
    <row r="129" spans="3:19 16353:16373" ht="16.5" customHeight="1">
      <c r="C129" s="2">
        <v>628304</v>
      </c>
      <c r="D129" s="2" t="s">
        <v>46</v>
      </c>
      <c r="E129" s="2" t="s">
        <v>61</v>
      </c>
      <c r="F129" s="2" t="s">
        <v>54</v>
      </c>
      <c r="G129" s="2" t="s">
        <v>15</v>
      </c>
      <c r="H129" s="3">
        <v>3.6999999999999998E-2</v>
      </c>
      <c r="I129" s="2" t="s">
        <v>74</v>
      </c>
      <c r="J129" s="4">
        <v>3.2</v>
      </c>
      <c r="K129" s="2">
        <v>120</v>
      </c>
      <c r="L129" s="18">
        <v>600</v>
      </c>
      <c r="M129" s="18">
        <v>1350</v>
      </c>
      <c r="O129" s="2">
        <v>6</v>
      </c>
      <c r="P129" s="4">
        <f>((Tarifa2020[[#This Row],[Ancho (mm)]]*Tarifa2020[[#This Row],[Largo (mm)]])/1000000)*Tarifa2020[[#This Row],[Uds. Paquete]]</f>
        <v>4.8600000000000003</v>
      </c>
      <c r="Q129" s="2">
        <v>24</v>
      </c>
      <c r="R129" s="4">
        <f>Tarifa2020[[#This Row],[Paquete por palet]]*Tarifa2020[[#This Row],[m2 paquete]]</f>
        <v>116.64000000000001</v>
      </c>
      <c r="S129" s="50">
        <v>7.7855316918750006</v>
      </c>
    </row>
    <row r="130" spans="3:19 16353:16373" ht="16.5" customHeight="1">
      <c r="C130" s="2">
        <v>415853</v>
      </c>
      <c r="D130" s="2" t="s">
        <v>46</v>
      </c>
      <c r="E130" s="2" t="s">
        <v>61</v>
      </c>
      <c r="F130" s="2" t="s">
        <v>54</v>
      </c>
      <c r="G130" s="2" t="s">
        <v>15</v>
      </c>
      <c r="H130" s="3">
        <v>3.6999999999999998E-2</v>
      </c>
      <c r="I130" s="2" t="s">
        <v>74</v>
      </c>
      <c r="J130" s="4">
        <f>(K130/H130)/1000</f>
        <v>4.0540540540540544</v>
      </c>
      <c r="K130" s="2">
        <v>150</v>
      </c>
      <c r="L130" s="18">
        <v>600</v>
      </c>
      <c r="M130" s="18">
        <v>1350</v>
      </c>
      <c r="O130" s="2">
        <v>5</v>
      </c>
      <c r="P130" s="4">
        <f>((Tarifa2020[[#This Row],[Ancho (mm)]]*Tarifa2020[[#This Row],[Largo (mm)]])/1000000)*Tarifa2020[[#This Row],[Uds. Paquete]]</f>
        <v>4.0500000000000007</v>
      </c>
      <c r="Q130" s="2">
        <v>24</v>
      </c>
      <c r="R130" s="4">
        <f>Tarifa2020[[#This Row],[Paquete por palet]]*Tarifa2020[[#This Row],[m2 paquete]]</f>
        <v>97.200000000000017</v>
      </c>
      <c r="S130" s="50">
        <v>9.7350590137499999</v>
      </c>
    </row>
    <row r="131" spans="3:19 16353:16373" ht="16.5" customHeight="1">
      <c r="C131" s="2">
        <v>415875</v>
      </c>
      <c r="D131" s="2" t="s">
        <v>46</v>
      </c>
      <c r="E131" s="2" t="s">
        <v>61</v>
      </c>
      <c r="F131" s="2" t="s">
        <v>54</v>
      </c>
      <c r="G131" s="2" t="s">
        <v>18</v>
      </c>
      <c r="H131" s="3">
        <v>3.2000000000000001E-2</v>
      </c>
      <c r="I131" s="2" t="s">
        <v>73</v>
      </c>
      <c r="J131" s="4">
        <v>1.55</v>
      </c>
      <c r="K131" s="2">
        <v>50</v>
      </c>
      <c r="L131" s="18">
        <v>600</v>
      </c>
      <c r="M131" s="18">
        <v>1350</v>
      </c>
      <c r="O131" s="2">
        <v>10</v>
      </c>
      <c r="P131" s="4">
        <f>((Tarifa2020[[#This Row],[Ancho (mm)]]*Tarifa2020[[#This Row],[Largo (mm)]])/1000000)*Tarifa2020[[#This Row],[Uds. Paquete]]</f>
        <v>8.1000000000000014</v>
      </c>
      <c r="Q131" s="2">
        <v>20</v>
      </c>
      <c r="R131" s="4">
        <f>Tarifa2020[[#This Row],[Paquete por palet]]*Tarifa2020[[#This Row],[m2 paquete]]</f>
        <v>162.00000000000003</v>
      </c>
      <c r="S131" s="50">
        <v>7.28775</v>
      </c>
    </row>
    <row r="132" spans="3:19 16353:16373" ht="16.5" customHeight="1">
      <c r="C132" s="2">
        <v>415876</v>
      </c>
      <c r="D132" s="2" t="s">
        <v>46</v>
      </c>
      <c r="E132" s="2" t="s">
        <v>61</v>
      </c>
      <c r="F132" s="2" t="s">
        <v>54</v>
      </c>
      <c r="G132" s="2" t="s">
        <v>18</v>
      </c>
      <c r="H132" s="3">
        <v>3.2000000000000001E-2</v>
      </c>
      <c r="I132" s="2" t="s">
        <v>72</v>
      </c>
      <c r="J132" s="4">
        <v>1.85</v>
      </c>
      <c r="K132" s="2">
        <v>60</v>
      </c>
      <c r="L132" s="18">
        <v>600</v>
      </c>
      <c r="M132" s="18">
        <v>1350</v>
      </c>
      <c r="O132" s="2">
        <v>8</v>
      </c>
      <c r="P132" s="4">
        <f>((Tarifa2020[[#This Row],[Ancho (mm)]]*Tarifa2020[[#This Row],[Largo (mm)]])/1000000)*Tarifa2020[[#This Row],[Uds. Paquete]]</f>
        <v>6.48</v>
      </c>
      <c r="Q132" s="2">
        <v>20</v>
      </c>
      <c r="R132" s="4">
        <f>Tarifa2020[[#This Row],[Paquete por palet]]*Tarifa2020[[#This Row],[m2 paquete]]</f>
        <v>129.60000000000002</v>
      </c>
      <c r="S132" s="50">
        <v>8.7329999999999988</v>
      </c>
    </row>
    <row r="133" spans="3:19 16353:16373" ht="16.5" customHeight="1">
      <c r="C133" s="2">
        <v>608346</v>
      </c>
      <c r="D133" s="2" t="s">
        <v>46</v>
      </c>
      <c r="E133" s="2" t="s">
        <v>61</v>
      </c>
      <c r="F133" s="2" t="s">
        <v>54</v>
      </c>
      <c r="G133" s="2" t="s">
        <v>18</v>
      </c>
      <c r="H133" s="3">
        <v>3.2000000000000001E-2</v>
      </c>
      <c r="I133" s="2" t="s">
        <v>74</v>
      </c>
      <c r="J133" s="4">
        <v>2.65</v>
      </c>
      <c r="K133" s="2">
        <v>85</v>
      </c>
      <c r="L133" s="18">
        <v>600</v>
      </c>
      <c r="M133" s="18">
        <v>1350</v>
      </c>
      <c r="O133" s="8">
        <v>6</v>
      </c>
      <c r="P133" s="7">
        <f>((Tarifa2020[[#This Row],[Ancho (mm)]]*Tarifa2020[[#This Row],[Largo (mm)]])/1000000)*Tarifa2020[[#This Row],[Uds. Paquete]]</f>
        <v>4.8600000000000003</v>
      </c>
      <c r="Q133" s="2">
        <v>20</v>
      </c>
      <c r="R133" s="4">
        <f>Tarifa2020[[#This Row],[Paquete por palet]]*Tarifa2020[[#This Row],[m2 paquete]]</f>
        <v>97.2</v>
      </c>
      <c r="S133" s="50">
        <v>11.849</v>
      </c>
    </row>
    <row r="134" spans="3:19 16353:16373" ht="16.5" customHeight="1">
      <c r="C134" s="2">
        <v>520277</v>
      </c>
      <c r="D134" s="2" t="s">
        <v>46</v>
      </c>
      <c r="E134" s="2" t="s">
        <v>61</v>
      </c>
      <c r="F134" s="2" t="s">
        <v>54</v>
      </c>
      <c r="G134" s="2" t="s">
        <v>18</v>
      </c>
      <c r="H134" s="3">
        <v>3.2000000000000001E-2</v>
      </c>
      <c r="I134" s="2" t="s">
        <v>74</v>
      </c>
      <c r="J134" s="4">
        <v>3.1</v>
      </c>
      <c r="K134" s="2">
        <v>100</v>
      </c>
      <c r="L134" s="18">
        <v>600</v>
      </c>
      <c r="M134" s="18">
        <v>1350</v>
      </c>
      <c r="O134" s="2">
        <v>5</v>
      </c>
      <c r="P134" s="4">
        <f>((Tarifa2020[[#This Row],[Ancho (mm)]]*Tarifa2020[[#This Row],[Largo (mm)]])/1000000)*Tarifa2020[[#This Row],[Uds. Paquete]]</f>
        <v>4.0500000000000007</v>
      </c>
      <c r="Q134" s="2">
        <v>24</v>
      </c>
      <c r="R134" s="4">
        <f>Tarifa2020[[#This Row],[Paquete por palet]]*Tarifa2020[[#This Row],[m2 paquete]]</f>
        <v>97.200000000000017</v>
      </c>
      <c r="S134" s="50">
        <v>14.472999999999997</v>
      </c>
    </row>
    <row r="135" spans="3:19 16353:16373" ht="16.5" customHeight="1">
      <c r="C135" s="2">
        <v>526764</v>
      </c>
      <c r="D135" s="2" t="s">
        <v>46</v>
      </c>
      <c r="E135" s="2" t="s">
        <v>61</v>
      </c>
      <c r="F135" s="2" t="s">
        <v>54</v>
      </c>
      <c r="G135" s="2" t="s">
        <v>18</v>
      </c>
      <c r="H135" s="3">
        <v>3.2000000000000001E-2</v>
      </c>
      <c r="I135" s="2" t="s">
        <v>74</v>
      </c>
      <c r="J135" s="4">
        <f>(K135/H135)/1000</f>
        <v>3.75</v>
      </c>
      <c r="K135" s="2">
        <v>120</v>
      </c>
      <c r="L135" s="18">
        <v>600</v>
      </c>
      <c r="M135" s="18">
        <v>1350</v>
      </c>
      <c r="O135" s="2">
        <v>4</v>
      </c>
      <c r="P135" s="4">
        <f>((Tarifa2020[[#This Row],[Ancho (mm)]]*Tarifa2020[[#This Row],[Largo (mm)]])/1000000)*Tarifa2020[[#This Row],[Uds. Paquete]]</f>
        <v>3.24</v>
      </c>
      <c r="Q135" s="2">
        <v>16</v>
      </c>
      <c r="R135" s="4">
        <f>Tarifa2020[[#This Row],[Paquete por palet]]*Tarifa2020[[#This Row],[m2 paquete]]</f>
        <v>51.84</v>
      </c>
      <c r="S135" s="50">
        <v>17.363499999999998</v>
      </c>
    </row>
    <row r="136" spans="3:19 16353:16373" ht="16.5" customHeight="1">
      <c r="C136" s="2" t="s">
        <v>10</v>
      </c>
      <c r="D136" s="2" t="s">
        <v>46</v>
      </c>
      <c r="E136" s="2" t="s">
        <v>61</v>
      </c>
      <c r="F136" s="2" t="s">
        <v>54</v>
      </c>
      <c r="G136" s="2" t="s">
        <v>18</v>
      </c>
      <c r="H136" s="3">
        <v>3.2000000000000001E-2</v>
      </c>
      <c r="I136" s="2" t="s">
        <v>74</v>
      </c>
      <c r="J136" s="4">
        <v>4.3499999999999996</v>
      </c>
      <c r="K136" s="2">
        <v>140</v>
      </c>
      <c r="L136" s="18">
        <v>600</v>
      </c>
      <c r="M136" s="18">
        <v>1350</v>
      </c>
      <c r="O136" s="2">
        <v>4</v>
      </c>
      <c r="P136" s="4">
        <f>((Tarifa2020[[#This Row],[Ancho (mm)]]*Tarifa2020[[#This Row],[Largo (mm)]])/1000000)*Tarifa2020[[#This Row],[Uds. Paquete]]</f>
        <v>3.24</v>
      </c>
      <c r="Q136" s="2">
        <v>16</v>
      </c>
      <c r="R136" s="4">
        <f>Tarifa2020[[#This Row],[Paquete por palet]]*Tarifa2020[[#This Row],[m2 paquete]]</f>
        <v>51.84</v>
      </c>
      <c r="S136" s="50">
        <v>20.264249999999997</v>
      </c>
    </row>
    <row r="137" spans="3:19 16353:16373" ht="16.5" customHeight="1">
      <c r="C137" s="2" t="s">
        <v>10</v>
      </c>
      <c r="D137" s="2" t="s">
        <v>46</v>
      </c>
      <c r="E137" s="2" t="s">
        <v>61</v>
      </c>
      <c r="F137" s="2" t="s">
        <v>54</v>
      </c>
      <c r="G137" s="2" t="s">
        <v>18</v>
      </c>
      <c r="H137" s="3">
        <v>3.2000000000000001E-2</v>
      </c>
      <c r="I137" s="2" t="s">
        <v>74</v>
      </c>
      <c r="J137" s="4">
        <f>(K137/H137)/1000</f>
        <v>5</v>
      </c>
      <c r="K137" s="2">
        <v>160</v>
      </c>
      <c r="L137" s="18">
        <v>600</v>
      </c>
      <c r="M137" s="18">
        <v>1350</v>
      </c>
      <c r="O137" s="2">
        <v>3</v>
      </c>
      <c r="P137" s="4">
        <f>((Tarifa2020[[#This Row],[Ancho (mm)]]*Tarifa2020[[#This Row],[Largo (mm)]])/1000000)*Tarifa2020[[#This Row],[Uds. Paquete]]</f>
        <v>2.4300000000000002</v>
      </c>
      <c r="Q137" s="2">
        <v>16</v>
      </c>
      <c r="R137" s="4">
        <f>Tarifa2020[[#This Row],[Paquete por palet]]*Tarifa2020[[#This Row],[m2 paquete]]</f>
        <v>38.880000000000003</v>
      </c>
      <c r="S137" s="50">
        <v>23.154749999999996</v>
      </c>
    </row>
    <row r="138" spans="3:19 16353:16373" ht="16.5" customHeight="1">
      <c r="C138" s="2">
        <v>415854</v>
      </c>
      <c r="D138" s="2" t="s">
        <v>46</v>
      </c>
      <c r="E138" s="2" t="s">
        <v>61</v>
      </c>
      <c r="F138" s="2" t="s">
        <v>54</v>
      </c>
      <c r="G138" s="2" t="s">
        <v>17</v>
      </c>
      <c r="H138" s="3">
        <v>3.2000000000000001E-2</v>
      </c>
      <c r="I138" s="2" t="s">
        <v>72</v>
      </c>
      <c r="J138" s="4">
        <v>1.55</v>
      </c>
      <c r="K138" s="2">
        <v>50</v>
      </c>
      <c r="L138" s="18">
        <v>600</v>
      </c>
      <c r="M138" s="18">
        <v>1350</v>
      </c>
      <c r="O138" s="2">
        <v>10</v>
      </c>
      <c r="P138" s="4">
        <f>((Tarifa2020[[#This Row],[Ancho (mm)]]*Tarifa2020[[#This Row],[Largo (mm)]])/1000000)*Tarifa2020[[#This Row],[Uds. Paquete]]</f>
        <v>8.1000000000000014</v>
      </c>
      <c r="Q138" s="2">
        <v>20</v>
      </c>
      <c r="R138" s="4">
        <f>Tarifa2020[[#This Row],[Paquete por palet]]*Tarifa2020[[#This Row],[m2 paquete]]</f>
        <v>162.00000000000003</v>
      </c>
      <c r="S138" s="50">
        <v>6.4882499999999999</v>
      </c>
    </row>
    <row r="139" spans="3:19 16353:16373" ht="16.5" customHeight="1">
      <c r="C139" s="2">
        <v>415855</v>
      </c>
      <c r="D139" s="2" t="s">
        <v>46</v>
      </c>
      <c r="E139" s="2" t="s">
        <v>61</v>
      </c>
      <c r="F139" s="2" t="s">
        <v>54</v>
      </c>
      <c r="G139" s="2" t="s">
        <v>17</v>
      </c>
      <c r="H139" s="3">
        <v>3.2000000000000001E-2</v>
      </c>
      <c r="I139" s="2" t="s">
        <v>72</v>
      </c>
      <c r="J139" s="4">
        <v>1.85</v>
      </c>
      <c r="K139" s="2">
        <v>60</v>
      </c>
      <c r="L139" s="18">
        <v>600</v>
      </c>
      <c r="M139" s="18">
        <v>1350</v>
      </c>
      <c r="O139" s="2">
        <v>8</v>
      </c>
      <c r="P139" s="4">
        <f>((Tarifa2020[[#This Row],[Ancho (mm)]]*Tarifa2020[[#This Row],[Largo (mm)]])/1000000)*Tarifa2020[[#This Row],[Uds. Paquete]]</f>
        <v>6.48</v>
      </c>
      <c r="Q139" s="2">
        <v>20</v>
      </c>
      <c r="R139" s="4">
        <f>Tarifa2020[[#This Row],[Paquete por palet]]*Tarifa2020[[#This Row],[m2 paquete]]</f>
        <v>129.60000000000002</v>
      </c>
      <c r="S139" s="50">
        <v>7.9027499999999993</v>
      </c>
      <c r="XEF139" s="30"/>
      <c r="XEG139" s="30"/>
      <c r="XEH139" s="30"/>
      <c r="XEI139" s="31"/>
      <c r="XEJ139" s="32"/>
      <c r="XEK139" s="2"/>
      <c r="XEL139" s="34"/>
      <c r="XEM139" s="30"/>
      <c r="XEN139" s="33"/>
      <c r="XEO139" s="33"/>
      <c r="XEP139" s="36"/>
      <c r="XEQ139" s="37"/>
      <c r="XER139" s="36"/>
      <c r="XES139" s="38"/>
    </row>
    <row r="140" spans="3:19 16353:16373" ht="16.5" customHeight="1">
      <c r="C140" s="2">
        <v>415861</v>
      </c>
      <c r="D140" s="2" t="s">
        <v>46</v>
      </c>
      <c r="E140" s="2" t="s">
        <v>61</v>
      </c>
      <c r="F140" s="2" t="s">
        <v>54</v>
      </c>
      <c r="G140" s="2" t="s">
        <v>17</v>
      </c>
      <c r="H140" s="3">
        <v>3.2000000000000001E-2</v>
      </c>
      <c r="I140" s="2" t="s">
        <v>72</v>
      </c>
      <c r="J140" s="4">
        <v>2.65</v>
      </c>
      <c r="K140" s="2">
        <v>85</v>
      </c>
      <c r="L140" s="18">
        <v>600</v>
      </c>
      <c r="M140" s="18">
        <v>1350</v>
      </c>
      <c r="O140" s="2">
        <v>6</v>
      </c>
      <c r="P140" s="4">
        <f>((Tarifa2020[[#This Row],[Ancho (mm)]]*Tarifa2020[[#This Row],[Largo (mm)]])/1000000)*Tarifa2020[[#This Row],[Uds. Paquete]]</f>
        <v>4.8600000000000003</v>
      </c>
      <c r="Q140" s="2">
        <v>20</v>
      </c>
      <c r="R140" s="4">
        <f>Tarifa2020[[#This Row],[Paquete por palet]]*Tarifa2020[[#This Row],[m2 paquete]]</f>
        <v>97.2</v>
      </c>
      <c r="S140" s="50">
        <v>10.536999999999999</v>
      </c>
      <c r="XDY140" s="2"/>
      <c r="XDZ140" s="2"/>
      <c r="XEA140" s="2"/>
      <c r="XEB140" s="3"/>
      <c r="XEC140" s="40"/>
      <c r="XED140" s="2"/>
      <c r="XEE140" s="4"/>
      <c r="XEF140" s="2"/>
      <c r="XEG140" s="18"/>
      <c r="XEH140" s="18"/>
      <c r="XEI140" s="21"/>
      <c r="XEJ140" s="41"/>
      <c r="XEK140" s="21"/>
      <c r="XEL140" s="42"/>
    </row>
    <row r="141" spans="3:19 16353:16373" ht="16.5" customHeight="1">
      <c r="C141" s="2">
        <v>520275</v>
      </c>
      <c r="D141" s="2" t="s">
        <v>46</v>
      </c>
      <c r="E141" s="2" t="s">
        <v>61</v>
      </c>
      <c r="F141" s="2" t="s">
        <v>54</v>
      </c>
      <c r="G141" s="2" t="s">
        <v>17</v>
      </c>
      <c r="H141" s="3">
        <v>3.2000000000000001E-2</v>
      </c>
      <c r="I141" s="2" t="s">
        <v>72</v>
      </c>
      <c r="J141" s="4">
        <v>3.1</v>
      </c>
      <c r="K141" s="2">
        <v>100</v>
      </c>
      <c r="L141" s="18">
        <v>600</v>
      </c>
      <c r="M141" s="18">
        <v>1350</v>
      </c>
      <c r="O141" s="2">
        <v>5</v>
      </c>
      <c r="P141" s="4">
        <f>((Tarifa2020[[#This Row],[Ancho (mm)]]*Tarifa2020[[#This Row],[Largo (mm)]])/1000000)*Tarifa2020[[#This Row],[Uds. Paquete]]</f>
        <v>4.0500000000000007</v>
      </c>
      <c r="Q141" s="2">
        <v>24</v>
      </c>
      <c r="R141" s="4">
        <f>Tarifa2020[[#This Row],[Paquete por palet]]*Tarifa2020[[#This Row],[m2 paquete]]</f>
        <v>97.200000000000017</v>
      </c>
      <c r="S141" s="50">
        <v>13.017499999999998</v>
      </c>
    </row>
    <row r="142" spans="3:19 16353:16373" ht="16.5" customHeight="1">
      <c r="C142" s="2">
        <v>528340</v>
      </c>
      <c r="D142" s="2" t="s">
        <v>46</v>
      </c>
      <c r="E142" s="2" t="s">
        <v>61</v>
      </c>
      <c r="F142" s="2" t="s">
        <v>54</v>
      </c>
      <c r="G142" s="2" t="s">
        <v>17</v>
      </c>
      <c r="H142" s="3">
        <v>3.2000000000000001E-2</v>
      </c>
      <c r="I142" s="2" t="s">
        <v>74</v>
      </c>
      <c r="J142" s="4">
        <f>(K142/H142)/1000</f>
        <v>3.75</v>
      </c>
      <c r="K142" s="2">
        <v>120</v>
      </c>
      <c r="L142" s="18">
        <v>600</v>
      </c>
      <c r="M142" s="18">
        <v>1350</v>
      </c>
      <c r="O142" s="2">
        <v>4</v>
      </c>
      <c r="P142" s="4">
        <f>((Tarifa2020[[#This Row],[Ancho (mm)]]*Tarifa2020[[#This Row],[Largo (mm)]])/1000000)*Tarifa2020[[#This Row],[Uds. Paquete]]</f>
        <v>3.24</v>
      </c>
      <c r="Q142" s="2">
        <v>20</v>
      </c>
      <c r="R142" s="4">
        <f>Tarifa2020[[#This Row],[Paquete por palet]]*Tarifa2020[[#This Row],[m2 paquete]]</f>
        <v>64.800000000000011</v>
      </c>
      <c r="S142" s="50">
        <v>15.641499999999999</v>
      </c>
    </row>
    <row r="143" spans="3:19 16353:16373" ht="16.5" customHeight="1">
      <c r="C143" s="2">
        <v>654214</v>
      </c>
      <c r="D143" s="2" t="s">
        <v>46</v>
      </c>
      <c r="E143" s="2" t="s">
        <v>61</v>
      </c>
      <c r="F143" s="2" t="s">
        <v>54</v>
      </c>
      <c r="G143" s="2" t="s">
        <v>17</v>
      </c>
      <c r="H143" s="3">
        <v>3.2000000000000001E-2</v>
      </c>
      <c r="I143" s="2" t="s">
        <v>73</v>
      </c>
      <c r="J143" s="4">
        <v>4.3499999999999996</v>
      </c>
      <c r="K143" s="2">
        <v>140</v>
      </c>
      <c r="L143" s="18">
        <v>600</v>
      </c>
      <c r="M143" s="18">
        <v>1350</v>
      </c>
      <c r="O143" s="2">
        <v>4</v>
      </c>
      <c r="P143" s="4">
        <f>((Tarifa2020[[#This Row],[Ancho (mm)]]*Tarifa2020[[#This Row],[Largo (mm)]])/1000000)*Tarifa2020[[#This Row],[Uds. Paquete]]</f>
        <v>3.24</v>
      </c>
      <c r="Q143" s="2">
        <v>20</v>
      </c>
      <c r="R143" s="4">
        <f>Tarifa2020[[#This Row],[Paquete por palet]]*Tarifa2020[[#This Row],[m2 paquete]]</f>
        <v>64.800000000000011</v>
      </c>
      <c r="S143" s="50">
        <v>18.234749999999998</v>
      </c>
    </row>
    <row r="144" spans="3:19 16353:16373" ht="16.5" customHeight="1">
      <c r="C144" s="2">
        <v>520276</v>
      </c>
      <c r="D144" s="2" t="s">
        <v>46</v>
      </c>
      <c r="E144" s="2" t="s">
        <v>61</v>
      </c>
      <c r="F144" s="2" t="s">
        <v>54</v>
      </c>
      <c r="G144" s="2" t="s">
        <v>17</v>
      </c>
      <c r="H144" s="3">
        <v>3.2000000000000001E-2</v>
      </c>
      <c r="I144" s="2" t="s">
        <v>74</v>
      </c>
      <c r="J144" s="4">
        <f>(K144/H144)/1000</f>
        <v>5</v>
      </c>
      <c r="K144" s="2">
        <v>160</v>
      </c>
      <c r="L144" s="18">
        <v>600</v>
      </c>
      <c r="M144" s="18">
        <v>1350</v>
      </c>
      <c r="O144" s="2">
        <v>3</v>
      </c>
      <c r="P144" s="4">
        <f>((Tarifa2020[[#This Row],[Ancho (mm)]]*Tarifa2020[[#This Row],[Largo (mm)]])/1000000)*Tarifa2020[[#This Row],[Uds. Paquete]]</f>
        <v>2.4300000000000002</v>
      </c>
      <c r="Q144" s="2">
        <v>20</v>
      </c>
      <c r="R144" s="4">
        <f>Tarifa2020[[#This Row],[Paquete por palet]]*Tarifa2020[[#This Row],[m2 paquete]]</f>
        <v>48.6</v>
      </c>
      <c r="S144" s="50">
        <v>20.838249999999995</v>
      </c>
    </row>
    <row r="145" spans="3:19" ht="16.5" customHeight="1">
      <c r="C145" s="2">
        <v>415865</v>
      </c>
      <c r="D145" s="2" t="s">
        <v>46</v>
      </c>
      <c r="E145" s="2" t="s">
        <v>61</v>
      </c>
      <c r="F145" s="2" t="s">
        <v>54</v>
      </c>
      <c r="G145" s="2" t="s">
        <v>16</v>
      </c>
      <c r="H145" s="3">
        <v>3.6999999999999998E-2</v>
      </c>
      <c r="I145" s="2" t="s">
        <v>72</v>
      </c>
      <c r="J145" s="4">
        <f>(K145/H145)/1000</f>
        <v>1.3513513513513515</v>
      </c>
      <c r="K145" s="2">
        <v>50</v>
      </c>
      <c r="L145" s="18">
        <v>600</v>
      </c>
      <c r="M145" s="18">
        <v>1350</v>
      </c>
      <c r="O145" s="2">
        <v>14</v>
      </c>
      <c r="P145" s="4">
        <f>((Tarifa2020[[#This Row],[Ancho (mm)]]*Tarifa2020[[#This Row],[Largo (mm)]])/1000000)*Tarifa2020[[#This Row],[Uds. Paquete]]</f>
        <v>11.34</v>
      </c>
      <c r="Q145" s="2">
        <v>20</v>
      </c>
      <c r="R145" s="4">
        <f>Tarifa2020[[#This Row],[Paquete por palet]]*Tarifa2020[[#This Row],[m2 paquete]]</f>
        <v>226.8</v>
      </c>
      <c r="S145" s="50">
        <v>4.4398912556249996</v>
      </c>
    </row>
    <row r="146" spans="3:19" ht="16.5" customHeight="1">
      <c r="C146" s="2">
        <v>415866</v>
      </c>
      <c r="D146" s="2" t="s">
        <v>46</v>
      </c>
      <c r="E146" s="2" t="s">
        <v>61</v>
      </c>
      <c r="F146" s="2" t="s">
        <v>54</v>
      </c>
      <c r="G146" s="2" t="s">
        <v>16</v>
      </c>
      <c r="H146" s="3">
        <v>3.6999999999999998E-2</v>
      </c>
      <c r="I146" s="2" t="s">
        <v>73</v>
      </c>
      <c r="J146" s="4">
        <v>1.6</v>
      </c>
      <c r="K146" s="2">
        <v>60</v>
      </c>
      <c r="L146" s="18">
        <v>600</v>
      </c>
      <c r="M146" s="18">
        <v>1350</v>
      </c>
      <c r="O146" s="2">
        <v>12</v>
      </c>
      <c r="P146" s="4">
        <f>((Tarifa2020[[#This Row],[Ancho (mm)]]*Tarifa2020[[#This Row],[Largo (mm)]])/1000000)*Tarifa2020[[#This Row],[Uds. Paquete]]</f>
        <v>9.7200000000000006</v>
      </c>
      <c r="Q146" s="2">
        <v>20</v>
      </c>
      <c r="R146" s="4">
        <f>Tarifa2020[[#This Row],[Paquete por palet]]*Tarifa2020[[#This Row],[m2 paquete]]</f>
        <v>194.4</v>
      </c>
      <c r="S146" s="50">
        <v>4.7920639331250001</v>
      </c>
    </row>
    <row r="147" spans="3:19" ht="16.5" customHeight="1">
      <c r="C147" s="2">
        <v>415867</v>
      </c>
      <c r="D147" s="2" t="s">
        <v>46</v>
      </c>
      <c r="E147" s="2" t="s">
        <v>61</v>
      </c>
      <c r="F147" s="2" t="s">
        <v>54</v>
      </c>
      <c r="G147" s="2" t="s">
        <v>16</v>
      </c>
      <c r="H147" s="3">
        <v>3.6999999999999998E-2</v>
      </c>
      <c r="I147" s="2" t="s">
        <v>72</v>
      </c>
      <c r="J147" s="4">
        <v>2</v>
      </c>
      <c r="K147" s="2">
        <v>75</v>
      </c>
      <c r="L147" s="18">
        <v>600</v>
      </c>
      <c r="M147" s="18">
        <v>1350</v>
      </c>
      <c r="O147" s="2">
        <v>10</v>
      </c>
      <c r="P147" s="4">
        <f>((Tarifa2020[[#This Row],[Ancho (mm)]]*Tarifa2020[[#This Row],[Largo (mm)]])/1000000)*Tarifa2020[[#This Row],[Uds. Paquete]]</f>
        <v>8.1000000000000014</v>
      </c>
      <c r="Q147" s="2">
        <v>24</v>
      </c>
      <c r="R147" s="4">
        <f>Tarifa2020[[#This Row],[Paquete por palet]]*Tarifa2020[[#This Row],[m2 paquete]]</f>
        <v>194.40000000000003</v>
      </c>
      <c r="S147" s="50">
        <v>6.3013754081250006</v>
      </c>
    </row>
    <row r="148" spans="3:19" ht="16.5" customHeight="1">
      <c r="C148" s="2">
        <v>415869</v>
      </c>
      <c r="D148" s="2" t="s">
        <v>46</v>
      </c>
      <c r="E148" s="2" t="s">
        <v>61</v>
      </c>
      <c r="F148" s="2" t="s">
        <v>54</v>
      </c>
      <c r="G148" s="2" t="s">
        <v>16</v>
      </c>
      <c r="H148" s="3">
        <v>3.6999999999999998E-2</v>
      </c>
      <c r="I148" s="2" t="s">
        <v>74</v>
      </c>
      <c r="J148" s="4">
        <f>(K148/H148)/1000</f>
        <v>2.7027027027027031</v>
      </c>
      <c r="K148" s="2">
        <v>100</v>
      </c>
      <c r="L148" s="18">
        <v>600</v>
      </c>
      <c r="M148" s="18">
        <v>1350</v>
      </c>
      <c r="O148" s="2">
        <v>8</v>
      </c>
      <c r="P148" s="4">
        <f>((Tarifa2020[[#This Row],[Ancho (mm)]]*Tarifa2020[[#This Row],[Largo (mm)]])/1000000)*Tarifa2020[[#This Row],[Uds. Paquete]]</f>
        <v>6.48</v>
      </c>
      <c r="Q148" s="2">
        <v>24</v>
      </c>
      <c r="R148" s="4">
        <f>Tarifa2020[[#This Row],[Paquete por palet]]*Tarifa2020[[#This Row],[m2 paquete]]</f>
        <v>155.52000000000001</v>
      </c>
      <c r="S148" s="50">
        <v>8.2634803256250002</v>
      </c>
    </row>
    <row r="149" spans="3:19" ht="16.5" customHeight="1">
      <c r="C149" s="2">
        <v>520206</v>
      </c>
      <c r="D149" s="2" t="s">
        <v>46</v>
      </c>
      <c r="E149" s="2" t="s">
        <v>61</v>
      </c>
      <c r="F149" s="2" t="s">
        <v>54</v>
      </c>
      <c r="G149" s="2" t="s">
        <v>16</v>
      </c>
      <c r="H149" s="3">
        <v>3.6999999999999998E-2</v>
      </c>
      <c r="I149" s="2" t="s">
        <v>74</v>
      </c>
      <c r="J149" s="4">
        <v>3.2</v>
      </c>
      <c r="K149" s="2">
        <v>120</v>
      </c>
      <c r="L149" s="18">
        <v>600</v>
      </c>
      <c r="M149" s="18">
        <v>1350</v>
      </c>
      <c r="O149" s="2">
        <v>6</v>
      </c>
      <c r="P149" s="4">
        <f>((Tarifa2020[[#This Row],[Ancho (mm)]]*Tarifa2020[[#This Row],[Largo (mm)]])/1000000)*Tarifa2020[[#This Row],[Uds. Paquete]]</f>
        <v>4.8600000000000003</v>
      </c>
      <c r="Q149" s="2">
        <v>24</v>
      </c>
      <c r="R149" s="4">
        <f>Tarifa2020[[#This Row],[Paquete por palet]]*Tarifa2020[[#This Row],[m2 paquete]]</f>
        <v>116.64000000000001</v>
      </c>
      <c r="S149" s="50">
        <v>9.9237229481249987</v>
      </c>
    </row>
    <row r="150" spans="3:19" ht="16.5" customHeight="1">
      <c r="C150" s="2">
        <v>415874</v>
      </c>
      <c r="D150" s="2" t="s">
        <v>46</v>
      </c>
      <c r="E150" s="2" t="s">
        <v>61</v>
      </c>
      <c r="F150" s="2" t="s">
        <v>54</v>
      </c>
      <c r="G150" s="2" t="s">
        <v>16</v>
      </c>
      <c r="H150" s="3">
        <v>3.6999999999999998E-2</v>
      </c>
      <c r="I150" s="2" t="s">
        <v>74</v>
      </c>
      <c r="J150" s="4">
        <v>4.05</v>
      </c>
      <c r="K150" s="2">
        <v>150</v>
      </c>
      <c r="L150" s="18">
        <v>600</v>
      </c>
      <c r="M150" s="18">
        <v>1350</v>
      </c>
      <c r="O150" s="2">
        <v>5</v>
      </c>
      <c r="P150" s="4">
        <f>((Tarifa2020[[#This Row],[Ancho (mm)]]*Tarifa2020[[#This Row],[Largo (mm)]])/1000000)*Tarifa2020[[#This Row],[Uds. Paquete]]</f>
        <v>4.0500000000000007</v>
      </c>
      <c r="Q150" s="2">
        <v>24</v>
      </c>
      <c r="R150" s="4">
        <f>Tarifa2020[[#This Row],[Paquete por palet]]*Tarifa2020[[#This Row],[m2 paquete]]</f>
        <v>97.200000000000017</v>
      </c>
      <c r="S150" s="50">
        <v>12.414086881875003</v>
      </c>
    </row>
  </sheetData>
  <pageMargins left="0.23622047244094491" right="0.23622047244094491" top="0.74803149606299213" bottom="0.74803149606299213" header="0.31496062992125984" footer="0.31496062992125984"/>
  <pageSetup paperSize="8" scale="97" fitToHeight="0" orientation="landscape" r:id="rId1"/>
  <customProperties>
    <customPr name="_pios_id" r:id="rId2"/>
  </customProperties>
  <drawing r:id="rId3"/>
  <legacyDrawing r:id="rId4"/>
  <tableParts count="1">
    <tablePart r:id="rId5"/>
  </tableParts>
  <extLst xmlns:x14="http://schemas.microsoft.com/office/spreadsheetml/2009/9/main">
    <ext xmlns:x15="http://schemas.microsoft.com/office/spreadsheetml/2010/11/main" uri="{3A4CF648-6AED-40f4-86FF-DC5316D8AED3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2"/>
  <sheetViews>
    <sheetView showGridLines="0" topLeftCell="B1" workbookViewId="0">
      <selection activeCell="Q1" sqref="Q1"/>
    </sheetView>
  </sheetViews>
  <sheetFormatPr baseColWidth="10" defaultColWidth="11" defaultRowHeight="13.8"/>
  <cols>
    <col min="1" max="1" width="35.09765625" customWidth="1"/>
    <col min="2" max="2" width="33.3984375" customWidth="1"/>
    <col min="3" max="5" width="15.5" customWidth="1"/>
    <col min="9" max="9" width="14.3984375" customWidth="1"/>
    <col min="13" max="13" width="12.09765625" customWidth="1"/>
    <col min="15" max="15" width="11.5" customWidth="1"/>
    <col min="17" max="17" width="9" customWidth="1"/>
  </cols>
  <sheetData>
    <row r="1" spans="1:17" s="1" customFormat="1" ht="14.4">
      <c r="A1" s="10" t="s">
        <v>80</v>
      </c>
      <c r="B1" s="10" t="s">
        <v>81</v>
      </c>
      <c r="C1" s="10" t="s">
        <v>29</v>
      </c>
      <c r="D1" s="10" t="s">
        <v>82</v>
      </c>
      <c r="E1" s="10" t="s">
        <v>36</v>
      </c>
      <c r="F1" s="11" t="s">
        <v>83</v>
      </c>
      <c r="G1" s="10" t="s">
        <v>5</v>
      </c>
      <c r="H1" s="10" t="s">
        <v>41</v>
      </c>
      <c r="I1" s="12" t="s">
        <v>84</v>
      </c>
      <c r="J1" s="10" t="s">
        <v>30</v>
      </c>
      <c r="K1" s="10" t="s">
        <v>37</v>
      </c>
      <c r="L1" s="10" t="s">
        <v>85</v>
      </c>
      <c r="M1" s="10" t="s">
        <v>31</v>
      </c>
      <c r="N1" s="10" t="s">
        <v>32</v>
      </c>
      <c r="O1" s="10" t="s">
        <v>33</v>
      </c>
      <c r="P1" s="12" t="s">
        <v>34</v>
      </c>
      <c r="Q1" s="9" t="s">
        <v>138</v>
      </c>
    </row>
    <row r="2" spans="1:17" s="1" customFormat="1" ht="14.4">
      <c r="A2" s="9" t="s">
        <v>53</v>
      </c>
      <c r="B2" s="9" t="s">
        <v>26</v>
      </c>
      <c r="C2" s="9">
        <v>504865</v>
      </c>
      <c r="D2" s="9" t="s">
        <v>86</v>
      </c>
      <c r="E2" s="9"/>
      <c r="F2" s="13"/>
      <c r="G2" s="9" t="s">
        <v>10</v>
      </c>
      <c r="H2" s="9"/>
      <c r="I2" s="14" t="s">
        <v>87</v>
      </c>
      <c r="J2" s="9">
        <v>50</v>
      </c>
      <c r="K2" s="9"/>
      <c r="L2" s="9"/>
      <c r="M2" s="9">
        <v>185</v>
      </c>
      <c r="N2" s="9">
        <v>100</v>
      </c>
      <c r="O2" s="9">
        <v>46</v>
      </c>
      <c r="P2" s="15">
        <v>4600</v>
      </c>
      <c r="Q2" s="16">
        <v>1.5192450000000004</v>
      </c>
    </row>
    <row r="3" spans="1:17" s="1" customFormat="1" ht="14.4">
      <c r="A3" s="9" t="s">
        <v>53</v>
      </c>
      <c r="B3" s="9" t="s">
        <v>88</v>
      </c>
      <c r="C3" s="9">
        <v>504867</v>
      </c>
      <c r="D3" s="9" t="s">
        <v>86</v>
      </c>
      <c r="E3" s="9"/>
      <c r="F3" s="13"/>
      <c r="G3" s="9" t="s">
        <v>10</v>
      </c>
      <c r="H3" s="9"/>
      <c r="I3" s="14" t="s">
        <v>89</v>
      </c>
      <c r="J3" s="9">
        <v>50</v>
      </c>
      <c r="K3" s="9"/>
      <c r="L3" s="9"/>
      <c r="M3" s="9">
        <v>120</v>
      </c>
      <c r="N3" s="9">
        <v>75</v>
      </c>
      <c r="O3" s="9">
        <v>35</v>
      </c>
      <c r="P3" s="15">
        <v>2625</v>
      </c>
      <c r="Q3" s="16">
        <v>1.9867050000000002</v>
      </c>
    </row>
    <row r="4" spans="1:17" s="1" customFormat="1" ht="14.4">
      <c r="A4" s="9" t="s">
        <v>53</v>
      </c>
      <c r="B4" s="9" t="s">
        <v>27</v>
      </c>
      <c r="C4" s="9">
        <v>504868</v>
      </c>
      <c r="D4" s="9" t="s">
        <v>86</v>
      </c>
      <c r="E4" s="9"/>
      <c r="F4" s="13"/>
      <c r="G4" s="9" t="s">
        <v>10</v>
      </c>
      <c r="H4" s="9"/>
      <c r="I4" s="14" t="s">
        <v>89</v>
      </c>
      <c r="J4" s="9">
        <v>40</v>
      </c>
      <c r="K4" s="9"/>
      <c r="L4" s="9"/>
      <c r="M4" s="9">
        <v>75</v>
      </c>
      <c r="N4" s="9">
        <v>60</v>
      </c>
      <c r="O4" s="9">
        <v>42</v>
      </c>
      <c r="P4" s="15">
        <v>2520</v>
      </c>
      <c r="Q4" s="16">
        <v>4.417497</v>
      </c>
    </row>
    <row r="5" spans="1:17" s="1" customFormat="1" ht="14.4">
      <c r="A5" s="9" t="s">
        <v>53</v>
      </c>
      <c r="B5" s="9" t="s">
        <v>24</v>
      </c>
      <c r="C5" s="9">
        <v>504863</v>
      </c>
      <c r="D5" s="9" t="s">
        <v>86</v>
      </c>
      <c r="E5" s="9"/>
      <c r="F5" s="13"/>
      <c r="G5" s="9" t="s">
        <v>10</v>
      </c>
      <c r="H5" s="9"/>
      <c r="I5" s="14" t="s">
        <v>89</v>
      </c>
      <c r="J5" s="9">
        <v>50</v>
      </c>
      <c r="K5" s="9"/>
      <c r="L5" s="9"/>
      <c r="M5" s="9">
        <v>150</v>
      </c>
      <c r="N5" s="9">
        <v>75</v>
      </c>
      <c r="O5" s="9">
        <v>24</v>
      </c>
      <c r="P5" s="15">
        <v>1800</v>
      </c>
      <c r="Q5" s="16">
        <v>2.2554945000000002</v>
      </c>
    </row>
    <row r="6" spans="1:17" s="1" customFormat="1" ht="14.4">
      <c r="A6" s="9" t="s">
        <v>53</v>
      </c>
      <c r="B6" s="9" t="s">
        <v>25</v>
      </c>
      <c r="C6" s="9">
        <v>504864</v>
      </c>
      <c r="D6" s="9" t="s">
        <v>86</v>
      </c>
      <c r="E6" s="9"/>
      <c r="F6" s="13"/>
      <c r="G6" s="9" t="s">
        <v>10</v>
      </c>
      <c r="H6" s="9"/>
      <c r="I6" s="14" t="s">
        <v>89</v>
      </c>
      <c r="J6" s="9">
        <v>50</v>
      </c>
      <c r="K6" s="9"/>
      <c r="L6" s="9"/>
      <c r="M6" s="9">
        <v>210</v>
      </c>
      <c r="N6" s="9">
        <v>75</v>
      </c>
      <c r="O6" s="9">
        <v>30</v>
      </c>
      <c r="P6" s="15">
        <v>2250</v>
      </c>
      <c r="Q6" s="16">
        <v>6.5093805000000016</v>
      </c>
    </row>
    <row r="7" spans="1:17" s="1" customFormat="1" ht="14.4">
      <c r="A7" s="9" t="s">
        <v>53</v>
      </c>
      <c r="B7" s="9" t="s">
        <v>35</v>
      </c>
      <c r="C7" s="9">
        <v>504870</v>
      </c>
      <c r="D7" s="9" t="s">
        <v>90</v>
      </c>
      <c r="E7" s="9" t="s">
        <v>91</v>
      </c>
      <c r="F7" s="14"/>
      <c r="G7" s="9" t="s">
        <v>10</v>
      </c>
      <c r="H7" s="9"/>
      <c r="I7" s="9" t="s">
        <v>92</v>
      </c>
      <c r="J7" s="9" t="s">
        <v>92</v>
      </c>
      <c r="K7" s="9">
        <v>30</v>
      </c>
      <c r="L7" s="9">
        <v>10</v>
      </c>
      <c r="M7" s="9"/>
      <c r="N7" s="9"/>
      <c r="O7" s="9"/>
      <c r="P7" s="15"/>
      <c r="Q7" s="16">
        <v>50.74278300000001</v>
      </c>
    </row>
    <row r="8" spans="1:17" s="1" customFormat="1" ht="14.4">
      <c r="A8" s="9" t="s">
        <v>53</v>
      </c>
      <c r="B8" s="9" t="s">
        <v>77</v>
      </c>
      <c r="C8" s="9">
        <v>476249</v>
      </c>
      <c r="D8" s="9" t="s">
        <v>90</v>
      </c>
      <c r="E8" s="9"/>
      <c r="F8" s="13"/>
      <c r="G8" s="9" t="s">
        <v>10</v>
      </c>
      <c r="H8" s="9"/>
      <c r="I8" s="17" t="s">
        <v>93</v>
      </c>
      <c r="J8" s="9" t="s">
        <v>94</v>
      </c>
      <c r="K8" s="9"/>
      <c r="L8" s="9">
        <v>10</v>
      </c>
      <c r="M8" s="9"/>
      <c r="N8" s="9" t="s">
        <v>96</v>
      </c>
      <c r="O8" s="9"/>
      <c r="P8" s="15"/>
      <c r="Q8" s="16">
        <v>389.5</v>
      </c>
    </row>
    <row r="9" spans="1:17" s="1" customFormat="1" ht="14.4">
      <c r="A9" s="9" t="s">
        <v>53</v>
      </c>
      <c r="B9" s="9" t="s">
        <v>38</v>
      </c>
      <c r="C9" s="9">
        <v>504871</v>
      </c>
      <c r="D9" s="9" t="s">
        <v>90</v>
      </c>
      <c r="E9" s="9"/>
      <c r="F9" s="13"/>
      <c r="G9" s="9" t="s">
        <v>10</v>
      </c>
      <c r="H9" s="9"/>
      <c r="I9" s="17" t="s">
        <v>93</v>
      </c>
      <c r="J9" s="9">
        <v>40</v>
      </c>
      <c r="K9" s="9"/>
      <c r="L9" s="9">
        <v>8</v>
      </c>
      <c r="M9" s="9"/>
      <c r="N9" s="9"/>
      <c r="O9" s="9"/>
      <c r="P9" s="15"/>
      <c r="Q9" s="16">
        <v>263.25009900000003</v>
      </c>
    </row>
    <row r="10" spans="1:17" s="26" customFormat="1" ht="14.4">
      <c r="A10" s="9" t="s">
        <v>53</v>
      </c>
      <c r="B10" s="9" t="s">
        <v>39</v>
      </c>
      <c r="C10" s="9">
        <v>504874</v>
      </c>
      <c r="D10" s="9" t="s">
        <v>90</v>
      </c>
      <c r="E10" s="9"/>
      <c r="F10" s="13"/>
      <c r="G10" s="9" t="s">
        <v>10</v>
      </c>
      <c r="H10" s="9"/>
      <c r="I10" s="17" t="s">
        <v>93</v>
      </c>
      <c r="J10" s="9">
        <v>25</v>
      </c>
      <c r="K10" s="9"/>
      <c r="L10" s="9">
        <v>10</v>
      </c>
      <c r="M10" s="9"/>
      <c r="N10" s="9"/>
      <c r="O10" s="9"/>
      <c r="P10" s="15"/>
      <c r="Q10" s="16">
        <v>247.30971300000004</v>
      </c>
    </row>
    <row r="11" spans="1:17" s="1" customFormat="1" ht="14.4">
      <c r="A11" s="9" t="s">
        <v>53</v>
      </c>
      <c r="B11" s="9" t="s">
        <v>40</v>
      </c>
      <c r="C11" s="9">
        <v>504872</v>
      </c>
      <c r="D11" s="9" t="s">
        <v>90</v>
      </c>
      <c r="E11" s="9"/>
      <c r="F11" s="13"/>
      <c r="G11" s="9" t="s">
        <v>10</v>
      </c>
      <c r="H11" s="9"/>
      <c r="I11" s="17" t="s">
        <v>95</v>
      </c>
      <c r="J11" s="9">
        <v>8</v>
      </c>
      <c r="K11" s="9"/>
      <c r="L11" s="9">
        <v>5</v>
      </c>
      <c r="M11" s="9"/>
      <c r="N11" s="9"/>
      <c r="O11" s="9"/>
      <c r="P11" s="15"/>
      <c r="Q11" s="16">
        <v>160.92310500000002</v>
      </c>
    </row>
    <row r="12" spans="1:17" s="1" customFormat="1" ht="14.4">
      <c r="A12" s="9" t="s">
        <v>53</v>
      </c>
      <c r="B12" s="9" t="s">
        <v>28</v>
      </c>
      <c r="C12" s="9">
        <v>504875</v>
      </c>
      <c r="D12" s="9" t="s">
        <v>90</v>
      </c>
      <c r="E12" s="9"/>
      <c r="F12" s="13"/>
      <c r="G12" s="9" t="s">
        <v>10</v>
      </c>
      <c r="H12" s="9">
        <v>310</v>
      </c>
      <c r="I12" s="17">
        <v>310</v>
      </c>
      <c r="J12" s="9">
        <v>20</v>
      </c>
      <c r="K12" s="9"/>
      <c r="L12" s="9">
        <v>20</v>
      </c>
      <c r="M12" s="9"/>
      <c r="N12" s="9"/>
      <c r="O12" s="9"/>
      <c r="P12" s="15"/>
      <c r="Q12" s="16">
        <v>146.67726150000001</v>
      </c>
    </row>
  </sheetData>
  <pageMargins left="0.7" right="0.7" top="0.75" bottom="0.75" header="0.3" footer="0.3"/>
  <pageSetup paperSize="9" orientation="portrait" horizontalDpi="1200" verticalDpi="1200" r:id="rId1"/>
  <customProperties>
    <customPr name="_pios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showGridLines="0" zoomScale="70" zoomScaleNormal="70" workbookViewId="0">
      <pane ySplit="1" topLeftCell="A2" activePane="bottomLeft" state="frozen"/>
      <selection activeCell="C1" sqref="C1"/>
      <selection pane="bottomLeft" activeCell="D2" sqref="D2:D4"/>
    </sheetView>
  </sheetViews>
  <sheetFormatPr baseColWidth="10" defaultColWidth="11" defaultRowHeight="13.8"/>
  <cols>
    <col min="1" max="1" width="22.19921875" customWidth="1"/>
    <col min="2" max="2" width="27.8984375" customWidth="1"/>
    <col min="3" max="3" width="35" bestFit="1" customWidth="1"/>
    <col min="4" max="4" width="63.69921875" customWidth="1"/>
    <col min="5" max="5" width="20.3984375" customWidth="1"/>
    <col min="6" max="6" width="15.5" customWidth="1"/>
    <col min="8" max="8" width="14.69921875" customWidth="1"/>
    <col min="9" max="9" width="20.8984375" customWidth="1"/>
    <col min="10" max="10" width="17.19921875" customWidth="1"/>
  </cols>
  <sheetData>
    <row r="1" spans="1:9" s="1" customFormat="1" ht="56.25" customHeight="1">
      <c r="A1" s="53" t="s">
        <v>80</v>
      </c>
      <c r="B1" s="53" t="s">
        <v>112</v>
      </c>
      <c r="C1" s="53" t="s">
        <v>113</v>
      </c>
      <c r="D1" s="53" t="s">
        <v>114</v>
      </c>
      <c r="E1" s="53" t="s">
        <v>29</v>
      </c>
      <c r="F1" s="53" t="s">
        <v>82</v>
      </c>
      <c r="G1" s="54" t="s">
        <v>83</v>
      </c>
      <c r="H1" s="53" t="s">
        <v>85</v>
      </c>
      <c r="I1" s="66" t="s">
        <v>149</v>
      </c>
    </row>
    <row r="2" spans="1:9" s="1" customFormat="1" ht="18">
      <c r="A2" s="56" t="s">
        <v>47</v>
      </c>
      <c r="B2" s="56" t="s">
        <v>115</v>
      </c>
      <c r="C2" s="56" t="s">
        <v>116</v>
      </c>
      <c r="D2" s="67"/>
      <c r="E2" s="56" t="s">
        <v>10</v>
      </c>
      <c r="F2" s="55" t="s">
        <v>90</v>
      </c>
      <c r="G2" s="55">
        <v>40</v>
      </c>
      <c r="H2" s="55" t="s">
        <v>139</v>
      </c>
      <c r="I2" s="65">
        <v>0.17170000000000002</v>
      </c>
    </row>
    <row r="3" spans="1:9" s="1" customFormat="1" ht="18">
      <c r="A3" s="56" t="s">
        <v>47</v>
      </c>
      <c r="B3" s="56" t="s">
        <v>115</v>
      </c>
      <c r="C3" s="56" t="s">
        <v>116</v>
      </c>
      <c r="D3" s="67"/>
      <c r="E3" s="56">
        <v>2411379</v>
      </c>
      <c r="F3" s="55" t="s">
        <v>90</v>
      </c>
      <c r="G3" s="55" t="s">
        <v>117</v>
      </c>
      <c r="H3" s="55" t="s">
        <v>139</v>
      </c>
      <c r="I3" s="65">
        <v>0.17199999999999999</v>
      </c>
    </row>
    <row r="4" spans="1:9" ht="18">
      <c r="A4" s="56" t="s">
        <v>47</v>
      </c>
      <c r="B4" s="56" t="s">
        <v>115</v>
      </c>
      <c r="C4" s="56" t="s">
        <v>116</v>
      </c>
      <c r="D4" s="67"/>
      <c r="E4" s="56">
        <v>2438264</v>
      </c>
      <c r="F4" s="55" t="s">
        <v>90</v>
      </c>
      <c r="G4" s="55">
        <v>80</v>
      </c>
      <c r="H4" s="55" t="s">
        <v>139</v>
      </c>
      <c r="I4" s="65">
        <v>0.1757</v>
      </c>
    </row>
    <row r="5" spans="1:9" ht="18">
      <c r="A5" s="56" t="s">
        <v>47</v>
      </c>
      <c r="B5" s="56" t="s">
        <v>115</v>
      </c>
      <c r="C5" s="56" t="s">
        <v>118</v>
      </c>
      <c r="D5" s="67"/>
      <c r="E5" s="56" t="s">
        <v>10</v>
      </c>
      <c r="F5" s="55" t="s">
        <v>90</v>
      </c>
      <c r="G5" s="55">
        <v>100</v>
      </c>
      <c r="H5" s="55" t="s">
        <v>140</v>
      </c>
      <c r="I5" s="65">
        <v>0.31269999999999998</v>
      </c>
    </row>
    <row r="6" spans="1:9" ht="18">
      <c r="A6" s="56" t="s">
        <v>47</v>
      </c>
      <c r="B6" s="56" t="s">
        <v>115</v>
      </c>
      <c r="C6" s="56" t="s">
        <v>118</v>
      </c>
      <c r="D6" s="67"/>
      <c r="E6" s="56">
        <v>2438266</v>
      </c>
      <c r="F6" s="55" t="s">
        <v>90</v>
      </c>
      <c r="G6" s="55">
        <v>120</v>
      </c>
      <c r="H6" s="55" t="s">
        <v>140</v>
      </c>
      <c r="I6" s="65">
        <v>0.32569999999999999</v>
      </c>
    </row>
    <row r="7" spans="1:9" ht="18">
      <c r="A7" s="56" t="s">
        <v>47</v>
      </c>
      <c r="B7" s="56" t="s">
        <v>115</v>
      </c>
      <c r="C7" s="56" t="s">
        <v>118</v>
      </c>
      <c r="D7" s="67"/>
      <c r="E7" s="56">
        <v>2438267</v>
      </c>
      <c r="F7" s="55" t="s">
        <v>90</v>
      </c>
      <c r="G7" s="55">
        <v>140</v>
      </c>
      <c r="H7" s="55" t="s">
        <v>140</v>
      </c>
      <c r="I7" s="65">
        <v>0.33729999999999993</v>
      </c>
    </row>
    <row r="8" spans="1:9" ht="18">
      <c r="A8" s="56" t="s">
        <v>47</v>
      </c>
      <c r="B8" s="56" t="s">
        <v>115</v>
      </c>
      <c r="C8" s="56" t="s">
        <v>118</v>
      </c>
      <c r="D8" s="67"/>
      <c r="E8" s="56">
        <v>468194</v>
      </c>
      <c r="F8" s="55" t="s">
        <v>90</v>
      </c>
      <c r="G8" s="55">
        <v>160</v>
      </c>
      <c r="H8" s="55" t="s">
        <v>140</v>
      </c>
      <c r="I8" s="65">
        <v>0.3503</v>
      </c>
    </row>
    <row r="9" spans="1:9" ht="18">
      <c r="A9" s="56" t="s">
        <v>119</v>
      </c>
      <c r="B9" s="56" t="s">
        <v>120</v>
      </c>
      <c r="C9" s="56" t="s">
        <v>121</v>
      </c>
      <c r="D9" s="67"/>
      <c r="E9" s="56" t="s">
        <v>10</v>
      </c>
      <c r="F9" s="55" t="s">
        <v>90</v>
      </c>
      <c r="G9" s="55" t="s">
        <v>122</v>
      </c>
      <c r="H9" s="55" t="s">
        <v>141</v>
      </c>
      <c r="I9" s="65">
        <v>0.51719999999999999</v>
      </c>
    </row>
    <row r="10" spans="1:9" ht="18">
      <c r="A10" s="56" t="s">
        <v>119</v>
      </c>
      <c r="B10" s="56" t="s">
        <v>120</v>
      </c>
      <c r="C10" s="56" t="s">
        <v>121</v>
      </c>
      <c r="D10" s="67"/>
      <c r="E10" s="56" t="s">
        <v>10</v>
      </c>
      <c r="F10" s="55" t="s">
        <v>90</v>
      </c>
      <c r="G10" s="55">
        <v>60</v>
      </c>
      <c r="H10" s="55" t="s">
        <v>141</v>
      </c>
      <c r="I10" s="65">
        <v>0.52369999999999994</v>
      </c>
    </row>
    <row r="11" spans="1:9" ht="18">
      <c r="A11" s="56" t="s">
        <v>119</v>
      </c>
      <c r="B11" s="56" t="s">
        <v>120</v>
      </c>
      <c r="C11" s="56" t="s">
        <v>121</v>
      </c>
      <c r="D11" s="67"/>
      <c r="E11" s="56" t="s">
        <v>10</v>
      </c>
      <c r="F11" s="55" t="s">
        <v>90</v>
      </c>
      <c r="G11" s="55">
        <v>80</v>
      </c>
      <c r="H11" s="55" t="s">
        <v>141</v>
      </c>
      <c r="I11" s="65">
        <v>0.58430000000000004</v>
      </c>
    </row>
    <row r="12" spans="1:9" ht="18">
      <c r="A12" s="56" t="s">
        <v>119</v>
      </c>
      <c r="B12" s="56" t="s">
        <v>120</v>
      </c>
      <c r="C12" s="56" t="s">
        <v>121</v>
      </c>
      <c r="D12" s="67"/>
      <c r="E12" s="56" t="s">
        <v>10</v>
      </c>
      <c r="F12" s="55" t="s">
        <v>90</v>
      </c>
      <c r="G12" s="55">
        <v>100</v>
      </c>
      <c r="H12" s="55" t="s">
        <v>141</v>
      </c>
      <c r="I12" s="65">
        <v>0.6</v>
      </c>
    </row>
    <row r="13" spans="1:9" ht="18">
      <c r="A13" s="56" t="s">
        <v>119</v>
      </c>
      <c r="B13" s="56" t="s">
        <v>120</v>
      </c>
      <c r="C13" s="56" t="s">
        <v>121</v>
      </c>
      <c r="D13" s="67"/>
      <c r="E13" s="56" t="s">
        <v>10</v>
      </c>
      <c r="F13" s="55" t="s">
        <v>90</v>
      </c>
      <c r="G13" s="55">
        <v>120</v>
      </c>
      <c r="H13" s="55" t="s">
        <v>141</v>
      </c>
      <c r="I13" s="65">
        <v>0.71689999999999998</v>
      </c>
    </row>
    <row r="14" spans="1:9" ht="18">
      <c r="A14" s="56" t="s">
        <v>119</v>
      </c>
      <c r="B14" s="56" t="s">
        <v>120</v>
      </c>
      <c r="C14" s="56" t="s">
        <v>121</v>
      </c>
      <c r="D14" s="67"/>
      <c r="E14" s="56" t="s">
        <v>10</v>
      </c>
      <c r="F14" s="55" t="s">
        <v>90</v>
      </c>
      <c r="G14" s="55">
        <v>140</v>
      </c>
      <c r="H14" s="55" t="s">
        <v>141</v>
      </c>
      <c r="I14" s="65">
        <v>0.80709999999999993</v>
      </c>
    </row>
    <row r="15" spans="1:9" ht="18">
      <c r="A15" s="56" t="s">
        <v>119</v>
      </c>
      <c r="B15" s="56" t="s">
        <v>120</v>
      </c>
      <c r="C15" s="56" t="s">
        <v>121</v>
      </c>
      <c r="D15" s="67"/>
      <c r="E15" s="56" t="s">
        <v>10</v>
      </c>
      <c r="F15" s="55" t="s">
        <v>90</v>
      </c>
      <c r="G15" s="55">
        <v>160</v>
      </c>
      <c r="H15" s="55" t="s">
        <v>141</v>
      </c>
      <c r="I15" s="65">
        <v>0.88680000000000003</v>
      </c>
    </row>
    <row r="16" spans="1:9" ht="18">
      <c r="A16" s="56" t="s">
        <v>48</v>
      </c>
      <c r="B16" s="56" t="s">
        <v>115</v>
      </c>
      <c r="C16" s="56" t="s">
        <v>123</v>
      </c>
      <c r="D16" s="67"/>
      <c r="E16" s="56" t="s">
        <v>10</v>
      </c>
      <c r="F16" s="55" t="s">
        <v>90</v>
      </c>
      <c r="G16" s="55">
        <v>40</v>
      </c>
      <c r="H16" s="55" t="s">
        <v>142</v>
      </c>
      <c r="I16" s="65">
        <v>0.40369999999999995</v>
      </c>
    </row>
    <row r="17" spans="1:9" ht="18">
      <c r="A17" s="56" t="s">
        <v>48</v>
      </c>
      <c r="B17" s="56" t="s">
        <v>115</v>
      </c>
      <c r="C17" s="56" t="s">
        <v>123</v>
      </c>
      <c r="D17" s="67"/>
      <c r="E17" s="56" t="s">
        <v>10</v>
      </c>
      <c r="F17" s="55" t="s">
        <v>90</v>
      </c>
      <c r="G17" s="55" t="s">
        <v>124</v>
      </c>
      <c r="H17" s="55" t="s">
        <v>141</v>
      </c>
      <c r="I17" s="65">
        <v>0.42619999999999997</v>
      </c>
    </row>
    <row r="18" spans="1:9" ht="18">
      <c r="A18" s="56" t="s">
        <v>48</v>
      </c>
      <c r="B18" s="56" t="s">
        <v>115</v>
      </c>
      <c r="C18" s="56" t="s">
        <v>123</v>
      </c>
      <c r="D18" s="67"/>
      <c r="E18" s="56" t="s">
        <v>10</v>
      </c>
      <c r="F18" s="55" t="s">
        <v>90</v>
      </c>
      <c r="G18" s="55">
        <v>80</v>
      </c>
      <c r="H18" s="55" t="s">
        <v>141</v>
      </c>
      <c r="I18" s="65">
        <v>0.47659999999999997</v>
      </c>
    </row>
    <row r="19" spans="1:9" ht="18">
      <c r="A19" s="56" t="s">
        <v>48</v>
      </c>
      <c r="B19" s="56" t="s">
        <v>115</v>
      </c>
      <c r="C19" s="56" t="s">
        <v>123</v>
      </c>
      <c r="D19" s="67"/>
      <c r="E19" s="56" t="s">
        <v>10</v>
      </c>
      <c r="F19" s="55" t="s">
        <v>90</v>
      </c>
      <c r="G19" s="55">
        <v>100</v>
      </c>
      <c r="H19" s="55" t="s">
        <v>141</v>
      </c>
      <c r="I19" s="65">
        <v>0.47820000000000001</v>
      </c>
    </row>
    <row r="20" spans="1:9" ht="18">
      <c r="A20" s="56" t="s">
        <v>48</v>
      </c>
      <c r="B20" s="56" t="s">
        <v>115</v>
      </c>
      <c r="C20" s="56" t="s">
        <v>123</v>
      </c>
      <c r="D20" s="67"/>
      <c r="E20" s="56" t="s">
        <v>10</v>
      </c>
      <c r="F20" s="55" t="s">
        <v>90</v>
      </c>
      <c r="G20" s="55">
        <v>120</v>
      </c>
      <c r="H20" s="55" t="s">
        <v>141</v>
      </c>
      <c r="I20" s="65">
        <v>0.53849999999999998</v>
      </c>
    </row>
    <row r="21" spans="1:9" ht="18">
      <c r="A21" s="56" t="s">
        <v>48</v>
      </c>
      <c r="B21" s="56" t="s">
        <v>115</v>
      </c>
      <c r="C21" s="56" t="s">
        <v>123</v>
      </c>
      <c r="D21" s="67"/>
      <c r="E21" s="56" t="s">
        <v>10</v>
      </c>
      <c r="F21" s="55" t="s">
        <v>90</v>
      </c>
      <c r="G21" s="55">
        <v>140</v>
      </c>
      <c r="H21" s="55" t="s">
        <v>141</v>
      </c>
      <c r="I21" s="65">
        <v>0.57079999999999997</v>
      </c>
    </row>
    <row r="22" spans="1:9" ht="18">
      <c r="A22" s="56" t="s">
        <v>48</v>
      </c>
      <c r="B22" s="56" t="s">
        <v>115</v>
      </c>
      <c r="C22" s="56" t="s">
        <v>123</v>
      </c>
      <c r="D22" s="67"/>
      <c r="E22" s="56" t="s">
        <v>10</v>
      </c>
      <c r="F22" s="55" t="s">
        <v>90</v>
      </c>
      <c r="G22" s="55">
        <v>160</v>
      </c>
      <c r="H22" s="55" t="s">
        <v>141</v>
      </c>
      <c r="I22" s="65">
        <v>0.63380000000000003</v>
      </c>
    </row>
    <row r="23" spans="1:9" ht="18">
      <c r="A23" s="56" t="s">
        <v>125</v>
      </c>
      <c r="B23" s="56" t="s">
        <v>120</v>
      </c>
      <c r="C23" s="56" t="s">
        <v>121</v>
      </c>
      <c r="D23" s="67"/>
      <c r="E23" s="56" t="s">
        <v>10</v>
      </c>
      <c r="F23" s="55" t="s">
        <v>90</v>
      </c>
      <c r="G23" s="55" t="s">
        <v>122</v>
      </c>
      <c r="H23" s="55" t="s">
        <v>141</v>
      </c>
      <c r="I23" s="65">
        <v>0.51719999999999999</v>
      </c>
    </row>
    <row r="24" spans="1:9" ht="18">
      <c r="A24" s="56" t="s">
        <v>125</v>
      </c>
      <c r="B24" s="56" t="s">
        <v>120</v>
      </c>
      <c r="C24" s="56" t="s">
        <v>121</v>
      </c>
      <c r="D24" s="67"/>
      <c r="E24" s="56" t="s">
        <v>10</v>
      </c>
      <c r="F24" s="55" t="s">
        <v>90</v>
      </c>
      <c r="G24" s="55">
        <v>60</v>
      </c>
      <c r="H24" s="55" t="s">
        <v>141</v>
      </c>
      <c r="I24" s="65">
        <v>0.52369999999999994</v>
      </c>
    </row>
    <row r="25" spans="1:9" ht="18">
      <c r="A25" s="56" t="s">
        <v>125</v>
      </c>
      <c r="B25" s="56" t="s">
        <v>120</v>
      </c>
      <c r="C25" s="56" t="s">
        <v>121</v>
      </c>
      <c r="D25" s="67"/>
      <c r="E25" s="56" t="s">
        <v>10</v>
      </c>
      <c r="F25" s="55" t="s">
        <v>90</v>
      </c>
      <c r="G25" s="55">
        <v>80</v>
      </c>
      <c r="H25" s="55" t="s">
        <v>141</v>
      </c>
      <c r="I25" s="65">
        <v>0.58430000000000004</v>
      </c>
    </row>
    <row r="26" spans="1:9" ht="18">
      <c r="A26" s="56" t="s">
        <v>125</v>
      </c>
      <c r="B26" s="56" t="s">
        <v>120</v>
      </c>
      <c r="C26" s="56" t="s">
        <v>121</v>
      </c>
      <c r="D26" s="67"/>
      <c r="E26" s="56" t="s">
        <v>10</v>
      </c>
      <c r="F26" s="55" t="s">
        <v>90</v>
      </c>
      <c r="G26" s="55">
        <v>100</v>
      </c>
      <c r="H26" s="55" t="s">
        <v>141</v>
      </c>
      <c r="I26" s="65">
        <v>0.6</v>
      </c>
    </row>
    <row r="27" spans="1:9" ht="18">
      <c r="A27" s="56" t="s">
        <v>125</v>
      </c>
      <c r="B27" s="56" t="s">
        <v>120</v>
      </c>
      <c r="C27" s="56" t="s">
        <v>121</v>
      </c>
      <c r="D27" s="67"/>
      <c r="E27" s="56" t="s">
        <v>10</v>
      </c>
      <c r="F27" s="55" t="s">
        <v>90</v>
      </c>
      <c r="G27" s="55">
        <v>120</v>
      </c>
      <c r="H27" s="55" t="s">
        <v>141</v>
      </c>
      <c r="I27" s="65">
        <v>0.71689999999999998</v>
      </c>
    </row>
    <row r="28" spans="1:9" ht="18">
      <c r="A28" s="56" t="s">
        <v>125</v>
      </c>
      <c r="B28" s="56" t="s">
        <v>120</v>
      </c>
      <c r="C28" s="56" t="s">
        <v>121</v>
      </c>
      <c r="D28" s="67"/>
      <c r="E28" s="56" t="s">
        <v>10</v>
      </c>
      <c r="F28" s="55" t="s">
        <v>90</v>
      </c>
      <c r="G28" s="55">
        <v>140</v>
      </c>
      <c r="H28" s="55" t="s">
        <v>141</v>
      </c>
      <c r="I28" s="65">
        <v>0.80709999999999993</v>
      </c>
    </row>
    <row r="29" spans="1:9" ht="18">
      <c r="A29" s="56" t="s">
        <v>125</v>
      </c>
      <c r="B29" s="56" t="s">
        <v>120</v>
      </c>
      <c r="C29" s="56" t="s">
        <v>121</v>
      </c>
      <c r="D29" s="67"/>
      <c r="E29" s="56" t="s">
        <v>10</v>
      </c>
      <c r="F29" s="55" t="s">
        <v>90</v>
      </c>
      <c r="G29" s="55">
        <v>160</v>
      </c>
      <c r="H29" s="55" t="s">
        <v>141</v>
      </c>
      <c r="I29" s="65">
        <v>0.88680000000000003</v>
      </c>
    </row>
    <row r="30" spans="1:9" ht="117" customHeight="1">
      <c r="A30" s="56" t="s">
        <v>125</v>
      </c>
      <c r="B30" s="56"/>
      <c r="C30" s="56" t="s">
        <v>126</v>
      </c>
      <c r="D30" s="67"/>
      <c r="E30" s="56" t="s">
        <v>10</v>
      </c>
      <c r="F30" s="55" t="s">
        <v>90</v>
      </c>
      <c r="G30" s="57" t="s">
        <v>110</v>
      </c>
      <c r="H30" s="55" t="s">
        <v>141</v>
      </c>
      <c r="I30" s="65">
        <v>0.26119999999999999</v>
      </c>
    </row>
    <row r="31" spans="1:9" ht="93.6" customHeight="1">
      <c r="A31" s="56" t="s">
        <v>48</v>
      </c>
      <c r="B31" s="56"/>
      <c r="C31" s="56" t="s">
        <v>127</v>
      </c>
      <c r="D31" s="67"/>
      <c r="E31" s="56" t="s">
        <v>10</v>
      </c>
      <c r="F31" s="55" t="s">
        <v>90</v>
      </c>
      <c r="G31" s="57" t="s">
        <v>110</v>
      </c>
      <c r="H31" s="55" t="s">
        <v>141</v>
      </c>
      <c r="I31" s="65">
        <v>0.3342</v>
      </c>
    </row>
    <row r="32" spans="1:9" ht="88.5" customHeight="1">
      <c r="A32" s="56" t="s">
        <v>125</v>
      </c>
      <c r="B32" s="56"/>
      <c r="C32" s="56" t="s">
        <v>128</v>
      </c>
      <c r="D32" s="67"/>
      <c r="E32" s="56" t="s">
        <v>10</v>
      </c>
      <c r="F32" s="55" t="s">
        <v>90</v>
      </c>
      <c r="G32" s="57" t="s">
        <v>110</v>
      </c>
      <c r="H32" s="55" t="s">
        <v>141</v>
      </c>
      <c r="I32" s="65">
        <v>0.57719999999999994</v>
      </c>
    </row>
    <row r="33" spans="1:10" ht="77.099999999999994" customHeight="1">
      <c r="A33" s="56" t="s">
        <v>129</v>
      </c>
      <c r="B33" s="56" t="s">
        <v>130</v>
      </c>
      <c r="C33" s="56" t="s">
        <v>131</v>
      </c>
      <c r="D33" s="68"/>
      <c r="E33" s="56" t="s">
        <v>10</v>
      </c>
      <c r="F33" s="55" t="s">
        <v>90</v>
      </c>
      <c r="G33" s="55">
        <v>40</v>
      </c>
      <c r="H33" s="55" t="s">
        <v>139</v>
      </c>
      <c r="I33" s="65">
        <v>0.45539999999999997</v>
      </c>
    </row>
    <row r="34" spans="1:10" ht="18">
      <c r="A34" s="56" t="s">
        <v>129</v>
      </c>
      <c r="B34" s="56" t="s">
        <v>130</v>
      </c>
      <c r="C34" s="56" t="s">
        <v>143</v>
      </c>
      <c r="D34" s="68"/>
      <c r="E34" s="56" t="s">
        <v>10</v>
      </c>
      <c r="F34" s="55" t="s">
        <v>90</v>
      </c>
      <c r="G34" s="55" t="s">
        <v>124</v>
      </c>
      <c r="H34" s="55" t="s">
        <v>144</v>
      </c>
      <c r="I34" s="65">
        <v>0.29630000000000001</v>
      </c>
    </row>
    <row r="35" spans="1:10" ht="18">
      <c r="A35" s="56" t="s">
        <v>129</v>
      </c>
      <c r="B35" s="56" t="s">
        <v>130</v>
      </c>
      <c r="C35" s="56" t="s">
        <v>143</v>
      </c>
      <c r="D35" s="68"/>
      <c r="E35" s="56" t="s">
        <v>10</v>
      </c>
      <c r="F35" s="55" t="s">
        <v>90</v>
      </c>
      <c r="G35" s="55">
        <v>80</v>
      </c>
      <c r="H35" s="55" t="s">
        <v>144</v>
      </c>
      <c r="I35" s="65">
        <v>0.30460000000000004</v>
      </c>
    </row>
    <row r="36" spans="1:10" ht="18">
      <c r="A36" s="56" t="s">
        <v>129</v>
      </c>
      <c r="B36" s="56" t="s">
        <v>130</v>
      </c>
      <c r="C36" s="56" t="s">
        <v>143</v>
      </c>
      <c r="D36" s="68"/>
      <c r="E36" s="56" t="s">
        <v>10</v>
      </c>
      <c r="F36" s="55" t="s">
        <v>90</v>
      </c>
      <c r="G36" s="55">
        <v>100</v>
      </c>
      <c r="H36" s="55" t="s">
        <v>144</v>
      </c>
      <c r="I36" s="65">
        <v>0.33539999999999998</v>
      </c>
    </row>
    <row r="37" spans="1:10" ht="18">
      <c r="A37" s="2"/>
      <c r="B37" s="56" t="s">
        <v>130</v>
      </c>
      <c r="C37" s="56" t="s">
        <v>145</v>
      </c>
      <c r="D37" s="68"/>
      <c r="E37" s="56" t="s">
        <v>10</v>
      </c>
      <c r="F37" s="55" t="s">
        <v>90</v>
      </c>
      <c r="G37" s="55">
        <v>120</v>
      </c>
      <c r="H37" s="55" t="s">
        <v>144</v>
      </c>
      <c r="I37" s="65">
        <v>7.3499999999999996E-2</v>
      </c>
    </row>
    <row r="38" spans="1:10" ht="18">
      <c r="A38" s="2"/>
      <c r="B38" s="56" t="s">
        <v>130</v>
      </c>
      <c r="C38" s="56" t="s">
        <v>145</v>
      </c>
      <c r="D38" s="68"/>
      <c r="E38" s="56" t="s">
        <v>10</v>
      </c>
      <c r="F38" s="55" t="s">
        <v>90</v>
      </c>
      <c r="G38" s="55">
        <v>140</v>
      </c>
      <c r="H38" s="55" t="s">
        <v>144</v>
      </c>
      <c r="I38" s="65">
        <v>9.4200000000000006E-2</v>
      </c>
    </row>
    <row r="39" spans="1:10" ht="18">
      <c r="A39" s="2"/>
      <c r="B39" s="56" t="s">
        <v>130</v>
      </c>
      <c r="C39" s="56" t="s">
        <v>145</v>
      </c>
      <c r="D39" s="68"/>
      <c r="E39" s="56" t="s">
        <v>10</v>
      </c>
      <c r="F39" s="55" t="s">
        <v>90</v>
      </c>
      <c r="G39" s="55">
        <v>160</v>
      </c>
      <c r="H39" s="55" t="s">
        <v>144</v>
      </c>
      <c r="I39" s="65">
        <v>0.1462</v>
      </c>
    </row>
    <row r="40" spans="1:10" ht="18">
      <c r="A40" s="56" t="s">
        <v>129</v>
      </c>
      <c r="B40" s="56" t="s">
        <v>130</v>
      </c>
      <c r="C40" s="56" t="s">
        <v>132</v>
      </c>
      <c r="D40" s="68"/>
      <c r="E40" s="56" t="s">
        <v>10</v>
      </c>
      <c r="F40" s="55" t="s">
        <v>90</v>
      </c>
      <c r="G40" s="55">
        <v>120</v>
      </c>
      <c r="H40" s="55" t="s">
        <v>139</v>
      </c>
      <c r="I40" s="65">
        <v>0.29849999999999999</v>
      </c>
      <c r="J40" s="69"/>
    </row>
    <row r="41" spans="1:10" ht="18">
      <c r="A41" s="56" t="s">
        <v>129</v>
      </c>
      <c r="B41" s="56" t="s">
        <v>130</v>
      </c>
      <c r="C41" s="56" t="s">
        <v>132</v>
      </c>
      <c r="D41" s="68"/>
      <c r="E41" s="56" t="s">
        <v>10</v>
      </c>
      <c r="F41" s="55" t="s">
        <v>90</v>
      </c>
      <c r="G41" s="55">
        <v>140</v>
      </c>
      <c r="H41" s="55" t="s">
        <v>139</v>
      </c>
      <c r="I41" s="65">
        <v>0.29849999999999999</v>
      </c>
      <c r="J41" s="69"/>
    </row>
    <row r="42" spans="1:10" ht="18">
      <c r="A42" s="56" t="s">
        <v>129</v>
      </c>
      <c r="B42" s="56" t="s">
        <v>130</v>
      </c>
      <c r="C42" s="56" t="s">
        <v>132</v>
      </c>
      <c r="D42" s="68"/>
      <c r="E42" s="56" t="s">
        <v>10</v>
      </c>
      <c r="F42" s="55" t="s">
        <v>90</v>
      </c>
      <c r="G42" s="55">
        <v>160</v>
      </c>
      <c r="H42" s="55" t="s">
        <v>139</v>
      </c>
      <c r="I42" s="65">
        <v>0.29849999999999999</v>
      </c>
      <c r="J42" s="69"/>
    </row>
    <row r="43" spans="1:10" ht="66.900000000000006" customHeight="1">
      <c r="A43" s="56" t="s">
        <v>129</v>
      </c>
      <c r="B43" s="56" t="s">
        <v>133</v>
      </c>
      <c r="C43" s="56" t="s">
        <v>146</v>
      </c>
      <c r="D43" s="68"/>
      <c r="E43" s="56" t="s">
        <v>10</v>
      </c>
      <c r="F43" s="55" t="s">
        <v>90</v>
      </c>
      <c r="G43" s="55">
        <v>40</v>
      </c>
      <c r="H43" s="55" t="s">
        <v>139</v>
      </c>
      <c r="I43" s="65">
        <v>0.34029999999999999</v>
      </c>
      <c r="J43" s="64"/>
    </row>
    <row r="44" spans="1:10" ht="66.900000000000006" customHeight="1">
      <c r="A44" s="56" t="s">
        <v>129</v>
      </c>
      <c r="B44" s="56" t="s">
        <v>133</v>
      </c>
      <c r="C44" s="56" t="s">
        <v>147</v>
      </c>
      <c r="D44" s="68"/>
      <c r="E44" s="56" t="s">
        <v>10</v>
      </c>
      <c r="F44" s="55" t="s">
        <v>90</v>
      </c>
      <c r="G44" s="55">
        <v>40</v>
      </c>
      <c r="H44" s="55" t="s">
        <v>109</v>
      </c>
      <c r="I44" s="65">
        <v>0.25140000000000001</v>
      </c>
      <c r="J44" s="64"/>
    </row>
    <row r="45" spans="1:10" ht="18.75" customHeight="1">
      <c r="A45" s="56" t="s">
        <v>129</v>
      </c>
      <c r="B45" s="56" t="s">
        <v>133</v>
      </c>
      <c r="C45" s="56" t="s">
        <v>148</v>
      </c>
      <c r="D45" s="68"/>
      <c r="E45" s="56" t="s">
        <v>10</v>
      </c>
      <c r="F45" s="55" t="s">
        <v>90</v>
      </c>
      <c r="G45" s="55" t="s">
        <v>124</v>
      </c>
      <c r="H45" s="55" t="s">
        <v>109</v>
      </c>
      <c r="I45" s="65">
        <v>0.2717</v>
      </c>
      <c r="J45" s="64"/>
    </row>
    <row r="46" spans="1:10" ht="18.75" customHeight="1">
      <c r="A46" s="56" t="s">
        <v>129</v>
      </c>
      <c r="B46" s="56" t="s">
        <v>133</v>
      </c>
      <c r="C46" s="56" t="s">
        <v>148</v>
      </c>
      <c r="D46" s="68"/>
      <c r="E46" s="56" t="s">
        <v>10</v>
      </c>
      <c r="F46" s="55" t="s">
        <v>90</v>
      </c>
      <c r="G46" s="55">
        <v>80</v>
      </c>
      <c r="H46" s="55" t="s">
        <v>109</v>
      </c>
      <c r="I46" s="65">
        <v>0.30059999999999998</v>
      </c>
      <c r="J46" s="64"/>
    </row>
    <row r="47" spans="1:10" ht="18.75" customHeight="1">
      <c r="A47" s="56" t="s">
        <v>129</v>
      </c>
      <c r="B47" s="56" t="s">
        <v>133</v>
      </c>
      <c r="C47" s="56" t="s">
        <v>148</v>
      </c>
      <c r="D47" s="68"/>
      <c r="E47" s="56" t="s">
        <v>10</v>
      </c>
      <c r="F47" s="55" t="s">
        <v>90</v>
      </c>
      <c r="G47" s="55">
        <v>100</v>
      </c>
      <c r="H47" s="55" t="s">
        <v>109</v>
      </c>
      <c r="I47" s="65">
        <v>0.36149999999999999</v>
      </c>
      <c r="J47" s="64"/>
    </row>
    <row r="48" spans="1:10" ht="18.75" customHeight="1">
      <c r="A48" s="56" t="s">
        <v>129</v>
      </c>
      <c r="B48" s="56" t="s">
        <v>133</v>
      </c>
      <c r="C48" s="56" t="s">
        <v>148</v>
      </c>
      <c r="D48" s="68"/>
      <c r="E48" s="56" t="s">
        <v>10</v>
      </c>
      <c r="F48" s="55" t="s">
        <v>90</v>
      </c>
      <c r="G48" s="55">
        <v>120</v>
      </c>
      <c r="H48" s="55" t="s">
        <v>109</v>
      </c>
      <c r="I48" s="65">
        <v>0.2717</v>
      </c>
      <c r="J48" s="64"/>
    </row>
    <row r="49" spans="1:10" ht="18.75" customHeight="1">
      <c r="A49" s="56" t="s">
        <v>129</v>
      </c>
      <c r="B49" s="56" t="s">
        <v>133</v>
      </c>
      <c r="C49" s="56" t="s">
        <v>148</v>
      </c>
      <c r="D49" s="68"/>
      <c r="E49" s="56" t="s">
        <v>10</v>
      </c>
      <c r="F49" s="55" t="s">
        <v>90</v>
      </c>
      <c r="G49" s="55">
        <v>140</v>
      </c>
      <c r="H49" s="55" t="s">
        <v>109</v>
      </c>
      <c r="I49" s="65">
        <v>0.32280000000000003</v>
      </c>
      <c r="J49" s="64"/>
    </row>
    <row r="50" spans="1:10" ht="18.75" customHeight="1">
      <c r="A50" s="56" t="s">
        <v>129</v>
      </c>
      <c r="B50" s="56" t="s">
        <v>133</v>
      </c>
      <c r="C50" s="56" t="s">
        <v>148</v>
      </c>
      <c r="D50" s="68"/>
      <c r="E50" s="56" t="s">
        <v>10</v>
      </c>
      <c r="F50" s="55" t="s">
        <v>90</v>
      </c>
      <c r="G50" s="55">
        <v>160</v>
      </c>
      <c r="H50" s="55" t="s">
        <v>109</v>
      </c>
      <c r="I50" s="65">
        <v>0.47600000000000003</v>
      </c>
      <c r="J50" s="64"/>
    </row>
    <row r="51" spans="1:10" ht="18">
      <c r="A51" s="56" t="s">
        <v>129</v>
      </c>
      <c r="B51" s="56" t="s">
        <v>133</v>
      </c>
      <c r="C51" s="56" t="s">
        <v>134</v>
      </c>
      <c r="D51" s="68"/>
      <c r="E51" s="56" t="s">
        <v>10</v>
      </c>
      <c r="F51" s="55" t="s">
        <v>90</v>
      </c>
      <c r="G51" s="55" t="s">
        <v>124</v>
      </c>
      <c r="H51" s="55" t="s">
        <v>144</v>
      </c>
      <c r="I51" s="65">
        <v>0.25850000000000001</v>
      </c>
      <c r="J51" s="69"/>
    </row>
    <row r="52" spans="1:10" ht="18">
      <c r="A52" s="56" t="s">
        <v>129</v>
      </c>
      <c r="B52" s="56" t="s">
        <v>133</v>
      </c>
      <c r="C52" s="56" t="s">
        <v>134</v>
      </c>
      <c r="D52" s="68"/>
      <c r="E52" s="56" t="s">
        <v>10</v>
      </c>
      <c r="F52" s="55" t="s">
        <v>90</v>
      </c>
      <c r="G52" s="55">
        <v>80</v>
      </c>
      <c r="H52" s="55" t="s">
        <v>144</v>
      </c>
      <c r="I52" s="65">
        <v>0.25850000000000001</v>
      </c>
      <c r="J52" s="69"/>
    </row>
    <row r="53" spans="1:10" ht="18">
      <c r="A53" s="56" t="s">
        <v>129</v>
      </c>
      <c r="B53" s="56" t="s">
        <v>133</v>
      </c>
      <c r="C53" s="56" t="s">
        <v>134</v>
      </c>
      <c r="D53" s="68"/>
      <c r="E53" s="56" t="s">
        <v>10</v>
      </c>
      <c r="F53" s="55" t="s">
        <v>90</v>
      </c>
      <c r="G53" s="55">
        <v>100</v>
      </c>
      <c r="H53" s="55" t="s">
        <v>144</v>
      </c>
      <c r="I53" s="65">
        <v>0.25850000000000001</v>
      </c>
      <c r="J53" s="69"/>
    </row>
    <row r="54" spans="1:10" ht="18">
      <c r="A54" s="56" t="s">
        <v>129</v>
      </c>
      <c r="B54" s="56" t="s">
        <v>133</v>
      </c>
      <c r="C54" s="56" t="s">
        <v>134</v>
      </c>
      <c r="D54" s="68"/>
      <c r="E54" s="56" t="s">
        <v>10</v>
      </c>
      <c r="F54" s="55" t="s">
        <v>90</v>
      </c>
      <c r="G54" s="55">
        <v>120</v>
      </c>
      <c r="H54" s="55" t="s">
        <v>139</v>
      </c>
      <c r="I54" s="65">
        <v>0.35909999999999997</v>
      </c>
      <c r="J54" s="69"/>
    </row>
    <row r="55" spans="1:10" ht="18">
      <c r="A55" s="56" t="s">
        <v>129</v>
      </c>
      <c r="B55" s="56" t="s">
        <v>133</v>
      </c>
      <c r="C55" s="56" t="s">
        <v>134</v>
      </c>
      <c r="D55" s="68"/>
      <c r="E55" s="56" t="s">
        <v>10</v>
      </c>
      <c r="F55" s="55" t="s">
        <v>90</v>
      </c>
      <c r="G55" s="55">
        <v>140</v>
      </c>
      <c r="H55" s="55" t="s">
        <v>139</v>
      </c>
      <c r="I55" s="65">
        <v>0.35909999999999997</v>
      </c>
      <c r="J55" s="69"/>
    </row>
    <row r="56" spans="1:10" ht="18">
      <c r="A56" s="56" t="s">
        <v>129</v>
      </c>
      <c r="B56" s="56" t="s">
        <v>133</v>
      </c>
      <c r="C56" s="56" t="s">
        <v>134</v>
      </c>
      <c r="D56" s="68"/>
      <c r="E56" s="56" t="s">
        <v>10</v>
      </c>
      <c r="F56" s="55" t="s">
        <v>90</v>
      </c>
      <c r="G56" s="55">
        <v>160</v>
      </c>
      <c r="H56" s="55" t="s">
        <v>139</v>
      </c>
      <c r="I56" s="65">
        <v>0.35909999999999997</v>
      </c>
      <c r="J56" s="69"/>
    </row>
  </sheetData>
  <mergeCells count="3">
    <mergeCell ref="J40:J42"/>
    <mergeCell ref="J51:J53"/>
    <mergeCell ref="J54:J56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2.5.300.76689</Revision>
</Application>
</file>

<file path=customXml/itemProps1.xml><?xml version="1.0" encoding="utf-8"?>
<ds:datastoreItem xmlns:ds="http://schemas.openxmlformats.org/officeDocument/2006/customXml" ds:itemID="{9B9542FA-3101-416B-A781-C55C7FD0BE6F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LANA MINERAL</vt:lpstr>
      <vt:lpstr>MEMBRANAS</vt:lpstr>
      <vt:lpstr>FIJACIONES</vt:lpstr>
    </vt:vector>
  </TitlesOfParts>
  <Company>Knauf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TARIFA 2021</dc:title>
  <dc:creator>FARNES Susanna</dc:creator>
  <cp:keywords>TARIFA DE PRECIOS</cp:keywords>
  <cp:lastModifiedBy>jpujol</cp:lastModifiedBy>
  <cp:lastPrinted>2020-01-31T07:16:43Z</cp:lastPrinted>
  <dcterms:created xsi:type="dcterms:W3CDTF">2016-11-16T10:48:23Z</dcterms:created>
  <dcterms:modified xsi:type="dcterms:W3CDTF">2021-01-22T07:16:18Z</dcterms:modified>
</cp:coreProperties>
</file>